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455" windowWidth="13350" windowHeight="9135" firstSheet="5" activeTab="7"/>
  </bookViews>
  <sheets>
    <sheet name="January 2006" sheetId="1" r:id="rId1"/>
    <sheet name="Febuary 2006" sheetId="2" r:id="rId2"/>
    <sheet name="March 2006" sheetId="3" r:id="rId3"/>
    <sheet name="April 2006" sheetId="4" r:id="rId4"/>
    <sheet name="May 2006" sheetId="5" r:id="rId5"/>
    <sheet name="June 2006" sheetId="6" r:id="rId6"/>
    <sheet name="July 2006" sheetId="7" r:id="rId7"/>
    <sheet name="August 2006" sheetId="8" r:id="rId8"/>
    <sheet name="September 2006" sheetId="9" r:id="rId9"/>
  </sheets>
  <definedNames>
    <definedName name="_xlnm.Print_Area" localSheetId="7">'August 2006'!$A$1:$AH$69</definedName>
    <definedName name="_xlnm.Print_Area" localSheetId="0">'January 2006'!$A$1:$AG$69</definedName>
    <definedName name="_xlnm.Print_Area" localSheetId="6">'July 2006'!$A$1:$AH$68</definedName>
    <definedName name="_xlnm.Print_Area" localSheetId="8">'September 2006'!$A$1:$AH$66</definedName>
  </definedNames>
  <calcPr fullCalcOnLoad="1"/>
</workbook>
</file>

<file path=xl/sharedStrings.xml><?xml version="1.0" encoding="utf-8"?>
<sst xmlns="http://schemas.openxmlformats.org/spreadsheetml/2006/main" count="626" uniqueCount="42">
  <si>
    <t>Northern New Castle County</t>
  </si>
  <si>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</si>
  <si>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</si>
  <si>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</si>
  <si>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</si>
  <si>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</si>
  <si>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</si>
  <si>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</si>
  <si>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</si>
  <si>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</si>
  <si>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</si>
  <si>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</si>
  <si>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</si>
  <si>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</si>
  <si>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</si>
  <si>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</si>
  <si>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</si>
  <si>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</si>
  <si>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</si>
  <si>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</si>
  <si>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>.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</si>
  <si>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</si>
  <si>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</si>
  <si>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</si>
  <si>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>PUBLIC WATER PRODUCTION AND DEMAND REPORT</t>
  </si>
  <si>
    <t xml:space="preserve"> </t>
  </si>
  <si>
    <t>Water Production in Northern New Castle County</t>
  </si>
  <si>
    <t>Avge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</si>
  <si>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</si>
  <si>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</si>
  <si>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</si>
  <si>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</si>
  <si>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T</t>
  </si>
  <si>
    <t>F</t>
  </si>
  <si>
    <t>S</t>
  </si>
  <si>
    <t>M</t>
  </si>
  <si>
    <t>W</t>
  </si>
  <si>
    <t>ASR</t>
  </si>
  <si>
    <t>Wells (South)</t>
  </si>
  <si>
    <t>Avg</t>
  </si>
  <si>
    <t>AVG</t>
  </si>
  <si>
    <t>* Wells (south)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</si>
</sst>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_)"/>
  </numFmts>
  <fonts count="32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color indexed="22"/>
      <name val="Arial"/>
      <family val="2"/>
    </font>
    <font>
      <sz val="16"/>
      <color indexed="22"/>
      <name val="Arial"/>
      <family val="2"/>
    </font>
    <font>
      <u val="single"/>
      <sz val="16"/>
      <color indexed="2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6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u val="single"/>
      <sz val="24"/>
      <name val="Arial"/>
      <family val="2"/>
    </font>
    <font>
      <u val="single"/>
      <sz val="26"/>
      <name val="Arial"/>
      <family val="2"/>
    </font>
    <font>
      <sz val="26"/>
      <name val="Arial"/>
      <family val="2"/>
    </font>
    <font>
      <sz val="20"/>
      <color indexed="22"/>
      <name val="Arial"/>
      <family val="2"/>
    </font>
    <font>
      <b/>
      <sz val="16"/>
      <name val="Times New Roman"/>
      <family val="1"/>
    </font>
    <font>
      <b/>
      <u val="single"/>
      <sz val="20"/>
      <name val="Arial"/>
      <family val="2"/>
    </font>
    <font>
      <b/>
      <sz val="18"/>
      <name val="Arial"/>
      <family val="2"/>
    </font>
    <font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165" fontId="8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2" fontId="5" fillId="0" borderId="0" xfId="21" applyNumberFormat="1" applyFont="1" applyAlignment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164" fontId="7" fillId="2" borderId="0" xfId="0" applyNumberFormat="1" applyFont="1" applyFill="1" applyAlignment="1" applyProtection="1">
      <alignment horizontal="center"/>
      <protection/>
    </xf>
    <xf numFmtId="2" fontId="5" fillId="0" borderId="1" xfId="21" applyNumberFormat="1" applyFont="1" applyBorder="1" applyAlignment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0" fontId="13" fillId="0" borderId="0" xfId="21" applyFont="1" applyAlignment="1">
      <alignment/>
      <protection/>
    </xf>
    <xf numFmtId="164" fontId="7" fillId="2" borderId="4" xfId="0" applyNumberFormat="1" applyFont="1" applyFill="1" applyBorder="1" applyAlignment="1" applyProtection="1">
      <alignment horizontal="center"/>
      <protection/>
    </xf>
    <xf numFmtId="164" fontId="16" fillId="0" borderId="5" xfId="0" applyNumberFormat="1" applyFont="1" applyBorder="1" applyAlignment="1" applyProtection="1">
      <alignment horizontal="center"/>
      <protection/>
    </xf>
    <xf numFmtId="164" fontId="16" fillId="0" borderId="5" xfId="0" applyNumberFormat="1" applyFont="1" applyFill="1" applyBorder="1" applyAlignment="1" applyProtection="1">
      <alignment horizontal="center"/>
      <protection/>
    </xf>
    <xf numFmtId="2" fontId="6" fillId="0" borderId="6" xfId="0" applyNumberFormat="1" applyFont="1" applyBorder="1" applyAlignment="1" applyProtection="1">
      <alignment horizontal="center"/>
      <protection/>
    </xf>
    <xf numFmtId="2" fontId="6" fillId="0" borderId="6" xfId="0" applyNumberFormat="1" applyFont="1" applyFill="1" applyBorder="1" applyAlignment="1" applyProtection="1">
      <alignment horizontal="center"/>
      <protection/>
    </xf>
    <xf numFmtId="17" fontId="16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164" fontId="20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165" fontId="21" fillId="0" borderId="0" xfId="0" applyNumberFormat="1" applyFont="1" applyAlignment="1" applyProtection="1">
      <alignment horizontal="center"/>
      <protection/>
    </xf>
    <xf numFmtId="165" fontId="21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7" fontId="20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 horizontal="center"/>
      <protection/>
    </xf>
    <xf numFmtId="166" fontId="3" fillId="0" borderId="1" xfId="0" applyNumberFormat="1" applyFont="1" applyFill="1" applyBorder="1" applyAlignment="1" applyProtection="1">
      <alignment horizontal="center"/>
      <protection/>
    </xf>
    <xf numFmtId="166" fontId="3" fillId="0" borderId="3" xfId="0" applyNumberFormat="1" applyFont="1" applyFill="1" applyBorder="1" applyAlignment="1" applyProtection="1">
      <alignment horizontal="center"/>
      <protection/>
    </xf>
    <xf numFmtId="166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20" fillId="0" borderId="5" xfId="0" applyNumberFormat="1" applyFont="1" applyBorder="1" applyAlignment="1" applyProtection="1">
      <alignment horizontal="center"/>
      <protection/>
    </xf>
    <xf numFmtId="164" fontId="20" fillId="0" borderId="5" xfId="0" applyNumberFormat="1" applyFont="1" applyFill="1" applyBorder="1" applyAlignment="1" applyProtection="1">
      <alignment horizontal="center"/>
      <protection/>
    </xf>
    <xf numFmtId="164" fontId="3" fillId="0" borderId="5" xfId="0" applyNumberFormat="1" applyFont="1" applyBorder="1" applyAlignment="1" applyProtection="1">
      <alignment horizontal="center"/>
      <protection/>
    </xf>
    <xf numFmtId="2" fontId="3" fillId="0" borderId="0" xfId="21" applyNumberFormat="1" applyFont="1" applyAlignment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3" fillId="0" borderId="3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2" fontId="3" fillId="0" borderId="3" xfId="0" applyNumberFormat="1" applyFont="1" applyBorder="1" applyAlignment="1" applyProtection="1">
      <alignment horizontal="center"/>
      <protection/>
    </xf>
    <xf numFmtId="2" fontId="3" fillId="0" borderId="3" xfId="0" applyNumberFormat="1" applyFont="1" applyFill="1" applyBorder="1" applyAlignment="1" applyProtection="1">
      <alignment horizontal="center"/>
      <protection/>
    </xf>
    <xf numFmtId="164" fontId="15" fillId="0" borderId="7" xfId="0" applyNumberFormat="1" applyFont="1" applyFill="1" applyBorder="1" applyAlignment="1" applyProtection="1">
      <alignment horizontal="center"/>
      <protection/>
    </xf>
    <xf numFmtId="164" fontId="24" fillId="0" borderId="8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25" fillId="0" borderId="8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64" fontId="27" fillId="0" borderId="0" xfId="0" applyNumberFormat="1" applyFont="1" applyAlignment="1" applyProtection="1">
      <alignment/>
      <protection/>
    </xf>
    <xf numFmtId="164" fontId="27" fillId="0" borderId="0" xfId="0" applyNumberFormat="1" applyFont="1" applyFill="1" applyAlignment="1" applyProtection="1">
      <alignment/>
      <protection/>
    </xf>
    <xf numFmtId="164" fontId="27" fillId="0" borderId="0" xfId="0" applyNumberFormat="1" applyFont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2" fontId="28" fillId="0" borderId="0" xfId="21" applyNumberFormat="1" applyFont="1" applyAlignment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164" fontId="17" fillId="0" borderId="9" xfId="0" applyNumberFormat="1" applyFont="1" applyFill="1" applyBorder="1" applyAlignment="1" applyProtection="1">
      <alignment horizontal="center"/>
      <protection/>
    </xf>
    <xf numFmtId="164" fontId="17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65" fontId="29" fillId="0" borderId="0" xfId="0" applyNumberFormat="1" applyFont="1" applyAlignment="1" applyProtection="1">
      <alignment horizontal="center"/>
      <protection/>
    </xf>
    <xf numFmtId="165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164" fontId="16" fillId="2" borderId="5" xfId="0" applyNumberFormat="1" applyFont="1" applyFill="1" applyBorder="1" applyAlignment="1" applyProtection="1">
      <alignment horizontal="center"/>
      <protection/>
    </xf>
    <xf numFmtId="164" fontId="16" fillId="0" borderId="10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64" fontId="20" fillId="0" borderId="11" xfId="0" applyNumberFormat="1" applyFont="1" applyBorder="1" applyAlignment="1" applyProtection="1">
      <alignment horizontal="center"/>
      <protection/>
    </xf>
    <xf numFmtId="164" fontId="31" fillId="0" borderId="5" xfId="0" applyNumberFormat="1" applyFont="1" applyBorder="1" applyAlignment="1" applyProtection="1">
      <alignment horizontal="center"/>
      <protection/>
    </xf>
    <xf numFmtId="164" fontId="31" fillId="0" borderId="5" xfId="0" applyNumberFormat="1" applyFont="1" applyFill="1" applyBorder="1" applyAlignment="1" applyProtection="1">
      <alignment horizontal="center"/>
      <protection/>
    </xf>
    <xf numFmtId="164" fontId="31" fillId="2" borderId="5" xfId="0" applyNumberFormat="1" applyFont="1" applyFill="1" applyBorder="1" applyAlignment="1" applyProtection="1">
      <alignment horizontal="center"/>
      <protection/>
    </xf>
    <xf numFmtId="2" fontId="13" fillId="0" borderId="0" xfId="21" applyNumberFormat="1" applyFont="1" applyAlignment="1">
      <alignment horizontal="center"/>
      <protection/>
    </xf>
    <xf numFmtId="2" fontId="3" fillId="0" borderId="6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4" fontId="26" fillId="0" borderId="9" xfId="0" applyNumberFormat="1" applyFont="1" applyFill="1" applyBorder="1" applyAlignment="1" applyProtection="1">
      <alignment horizontal="center"/>
      <protection/>
    </xf>
    <xf numFmtId="164" fontId="26" fillId="0" borderId="10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center"/>
      <protection/>
    </xf>
    <xf numFmtId="164" fontId="26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4" fontId="3" fillId="0" borderId="5" xfId="0" applyNumberFormat="1" applyFont="1" applyFill="1" applyBorder="1" applyAlignment="1" applyProtection="1">
      <alignment horizontal="center"/>
      <protection/>
    </xf>
    <xf numFmtId="2" fontId="6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/>
      <protection/>
    </xf>
    <xf numFmtId="164" fontId="26" fillId="0" borderId="14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7" fontId="2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17" fontId="14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/>
      <protection/>
    </xf>
    <xf numFmtId="0" fontId="31" fillId="0" borderId="0" xfId="0" applyFont="1" applyAlignment="1">
      <alignment horizontal="left"/>
    </xf>
    <xf numFmtId="17" fontId="18" fillId="0" borderId="0" xfId="0" applyNumberFormat="1" applyFont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ember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2"/>
  <sheetViews>
    <sheetView defaultGridColor="0" zoomScale="50" zoomScaleNormal="50" zoomScaleSheetLayoutView="50" colorId="22" workbookViewId="0" topLeftCell="A1">
      <selection activeCell="AI29" sqref="AI29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159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0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20.25">
      <c r="A3" s="161">
        <v>38718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38718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 t="s">
        <v>34</v>
      </c>
      <c r="C10" s="8" t="s">
        <v>35</v>
      </c>
      <c r="D10" s="8" t="s">
        <v>32</v>
      </c>
      <c r="E10" s="8" t="s">
        <v>36</v>
      </c>
      <c r="F10" s="8" t="s">
        <v>32</v>
      </c>
      <c r="G10" s="8" t="s">
        <v>33</v>
      </c>
      <c r="H10" s="8" t="s">
        <v>34</v>
      </c>
      <c r="I10" s="8" t="s">
        <v>34</v>
      </c>
      <c r="J10" s="8" t="s">
        <v>35</v>
      </c>
      <c r="K10" s="8" t="s">
        <v>32</v>
      </c>
      <c r="L10" s="8" t="s">
        <v>36</v>
      </c>
      <c r="M10" s="8" t="s">
        <v>32</v>
      </c>
      <c r="N10" s="8" t="s">
        <v>33</v>
      </c>
      <c r="O10" s="8" t="s">
        <v>34</v>
      </c>
      <c r="P10" s="8" t="s">
        <v>34</v>
      </c>
      <c r="Q10" s="8" t="s">
        <v>35</v>
      </c>
      <c r="R10" s="8" t="s">
        <v>32</v>
      </c>
      <c r="S10" s="8" t="s">
        <v>36</v>
      </c>
      <c r="T10" s="8" t="s">
        <v>32</v>
      </c>
      <c r="U10" s="8" t="s">
        <v>33</v>
      </c>
      <c r="V10" s="8" t="s">
        <v>34</v>
      </c>
      <c r="W10" s="8" t="s">
        <v>34</v>
      </c>
      <c r="X10" s="8" t="s">
        <v>35</v>
      </c>
      <c r="Y10" s="8" t="s">
        <v>32</v>
      </c>
      <c r="Z10" s="8" t="s">
        <v>36</v>
      </c>
      <c r="AA10" s="8" t="s">
        <v>32</v>
      </c>
      <c r="AB10" s="8" t="s">
        <v>33</v>
      </c>
      <c r="AC10" s="8" t="s">
        <v>34</v>
      </c>
      <c r="AD10" s="8" t="s">
        <v>34</v>
      </c>
      <c r="AE10" s="8" t="s">
        <v>35</v>
      </c>
      <c r="AF10" s="8" t="s">
        <v>32</v>
      </c>
      <c r="AG10" s="18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/>
      <c r="AH11" s="3"/>
    </row>
    <row r="12" spans="1:34" ht="20.25">
      <c r="A12" s="37" t="s">
        <v>1</v>
      </c>
      <c r="B12" s="38"/>
      <c r="C12" s="38"/>
      <c r="D12" s="38"/>
      <c r="E12" s="38"/>
      <c r="F12" s="38"/>
      <c r="G12" s="38"/>
      <c r="H12" s="38"/>
      <c r="I12" s="39"/>
      <c r="J12" s="39"/>
      <c r="K12" s="40"/>
      <c r="L12" s="39"/>
      <c r="M12" s="39"/>
      <c r="N12" s="39"/>
      <c r="O12" s="39"/>
      <c r="P12" s="39"/>
      <c r="Q12" s="41"/>
      <c r="R12" s="41"/>
      <c r="S12" s="42"/>
      <c r="T12" s="43"/>
      <c r="U12" s="43"/>
      <c r="V12" s="43"/>
      <c r="W12" s="43"/>
      <c r="X12" s="43"/>
      <c r="Y12" s="43"/>
      <c r="Z12" s="41"/>
      <c r="AA12" s="41"/>
      <c r="AB12" s="41"/>
      <c r="AC12" s="41"/>
      <c r="AD12" s="41"/>
      <c r="AE12" s="41"/>
      <c r="AF12" s="41"/>
      <c r="AG12" s="12"/>
      <c r="AH12" s="4"/>
    </row>
    <row r="13" spans="1:34" ht="20.25">
      <c r="A13" s="38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2"/>
      <c r="AH13" s="6"/>
    </row>
    <row r="14" spans="1:34" ht="20.25">
      <c r="A14" s="38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4"/>
      <c r="L14" s="41"/>
      <c r="M14" s="41"/>
      <c r="N14" s="41"/>
      <c r="O14" s="41"/>
      <c r="P14" s="41"/>
      <c r="Q14" s="41"/>
      <c r="R14" s="41"/>
      <c r="S14" s="4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12"/>
      <c r="AH14" s="7"/>
    </row>
    <row r="15" spans="1:33" ht="20.25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4"/>
      <c r="L15" s="41"/>
      <c r="M15" s="41"/>
      <c r="N15" s="41"/>
      <c r="O15" s="41"/>
      <c r="P15" s="41"/>
      <c r="Q15" s="41"/>
      <c r="R15" s="41"/>
      <c r="S15" s="4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12"/>
    </row>
    <row r="16" spans="1:33" ht="20.25">
      <c r="A16" s="38" t="s">
        <v>3</v>
      </c>
      <c r="B16" s="41"/>
      <c r="C16" s="41"/>
      <c r="D16" s="41"/>
      <c r="E16" s="45"/>
      <c r="F16" s="45"/>
      <c r="G16" s="45"/>
      <c r="H16" s="45"/>
      <c r="I16" s="45"/>
      <c r="J16" s="41"/>
      <c r="K16" s="44"/>
      <c r="L16" s="45"/>
      <c r="M16" s="45"/>
      <c r="N16" s="45"/>
      <c r="O16" s="45"/>
      <c r="P16" s="45"/>
      <c r="Q16" s="45"/>
      <c r="R16" s="45"/>
      <c r="S16" s="4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9"/>
    </row>
    <row r="17" spans="1:34" ht="20.25">
      <c r="A17" s="38"/>
      <c r="B17" s="47"/>
      <c r="C17" s="47"/>
      <c r="D17" s="47"/>
      <c r="E17" s="41"/>
      <c r="F17" s="41"/>
      <c r="G17" s="41"/>
      <c r="H17" s="41"/>
      <c r="I17" s="41"/>
      <c r="J17" s="47"/>
      <c r="K17" s="48"/>
      <c r="L17" s="41"/>
      <c r="M17" s="41"/>
      <c r="N17" s="41"/>
      <c r="O17" s="41"/>
      <c r="P17" s="41"/>
      <c r="Q17" s="49"/>
      <c r="R17" s="49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/>
      <c r="AH17" s="11"/>
    </row>
    <row r="18" spans="1:33" ht="20.25">
      <c r="A18" s="38"/>
      <c r="B18" s="49">
        <f aca="true" t="shared" si="0" ref="B18:AE18">SUM(B14:B16)</f>
        <v>0</v>
      </c>
      <c r="C18" s="49">
        <f t="shared" si="0"/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50">
        <f t="shared" si="0"/>
        <v>0</v>
      </c>
      <c r="L18" s="49">
        <f t="shared" si="0"/>
        <v>0</v>
      </c>
      <c r="M18" s="49">
        <f t="shared" si="0"/>
        <v>0</v>
      </c>
      <c r="N18" s="49">
        <f t="shared" si="0"/>
        <v>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50">
        <f t="shared" si="0"/>
        <v>0</v>
      </c>
      <c r="T18" s="49">
        <f t="shared" si="0"/>
        <v>0</v>
      </c>
      <c r="U18" s="49">
        <f t="shared" si="0"/>
        <v>0</v>
      </c>
      <c r="V18" s="49">
        <f t="shared" si="0"/>
        <v>0</v>
      </c>
      <c r="W18" s="49">
        <f t="shared" si="0"/>
        <v>0</v>
      </c>
      <c r="X18" s="49">
        <f t="shared" si="0"/>
        <v>0</v>
      </c>
      <c r="Y18" s="49">
        <f t="shared" si="0"/>
        <v>0</v>
      </c>
      <c r="Z18" s="49">
        <f t="shared" si="0"/>
        <v>0</v>
      </c>
      <c r="AA18" s="49">
        <f t="shared" si="0"/>
        <v>0</v>
      </c>
      <c r="AB18" s="49">
        <f t="shared" si="0"/>
        <v>0</v>
      </c>
      <c r="AC18" s="49">
        <f t="shared" si="0"/>
        <v>0</v>
      </c>
      <c r="AD18" s="49">
        <f t="shared" si="0"/>
        <v>0</v>
      </c>
      <c r="AE18" s="49">
        <f t="shared" si="0"/>
        <v>0</v>
      </c>
      <c r="AF18" s="49"/>
      <c r="AG18" s="15"/>
    </row>
    <row r="19" spans="1:33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21</v>
      </c>
      <c r="B21" s="36">
        <v>15.552962</v>
      </c>
      <c r="C21" s="36">
        <v>16.58897</v>
      </c>
      <c r="D21" s="36">
        <v>14.851492</v>
      </c>
      <c r="E21" s="36">
        <v>15.870826</v>
      </c>
      <c r="F21" s="36">
        <v>15.355896</v>
      </c>
      <c r="G21" s="36">
        <v>15.034703</v>
      </c>
      <c r="H21" s="36">
        <v>14.654468</v>
      </c>
      <c r="I21" s="36">
        <v>15.013178</v>
      </c>
      <c r="J21" s="36">
        <v>13.879229</v>
      </c>
      <c r="K21" s="36">
        <v>12.832629</v>
      </c>
      <c r="L21" s="36">
        <v>13.331274</v>
      </c>
      <c r="M21" s="36">
        <v>15.03988</v>
      </c>
      <c r="N21" s="36">
        <v>14.205259</v>
      </c>
      <c r="O21" s="36">
        <v>14.015377</v>
      </c>
      <c r="P21" s="36">
        <v>14.072619</v>
      </c>
      <c r="Q21" s="36">
        <v>14.518</v>
      </c>
      <c r="R21" s="36">
        <v>14.20504</v>
      </c>
      <c r="S21" s="36">
        <v>13.956257</v>
      </c>
      <c r="T21" s="36">
        <v>12.980378</v>
      </c>
      <c r="U21" s="36">
        <v>13.821655</v>
      </c>
      <c r="V21" s="36">
        <v>13.640375</v>
      </c>
      <c r="W21" s="36">
        <v>13.127731</v>
      </c>
      <c r="X21" s="36">
        <v>12.980559</v>
      </c>
      <c r="Y21" s="36">
        <v>13.843437</v>
      </c>
      <c r="Z21" s="36">
        <v>11.776767</v>
      </c>
      <c r="AA21" s="36">
        <v>12.694647</v>
      </c>
      <c r="AB21" s="36">
        <v>14.129448</v>
      </c>
      <c r="AC21" s="36">
        <v>12.483028</v>
      </c>
      <c r="AD21" s="36">
        <v>13.942587</v>
      </c>
      <c r="AE21" s="36">
        <v>13.589335</v>
      </c>
      <c r="AF21" s="36">
        <v>13.671452</v>
      </c>
      <c r="AG21" s="12"/>
    </row>
    <row r="22" spans="1:33" ht="20.25">
      <c r="A22" s="9"/>
      <c r="B22" s="34"/>
      <c r="C22" s="34"/>
      <c r="D22" s="34"/>
      <c r="E22" s="34"/>
      <c r="F22" s="34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2"/>
    </row>
    <row r="23" spans="1:33" ht="20.25">
      <c r="A23" s="8" t="s">
        <v>37</v>
      </c>
      <c r="B23" s="34">
        <v>0</v>
      </c>
      <c r="C23" s="34">
        <v>-0.182253</v>
      </c>
      <c r="D23" s="34">
        <v>-0.256854</v>
      </c>
      <c r="E23" s="34">
        <v>-0.304423</v>
      </c>
      <c r="F23" s="34">
        <v>-0.507654</v>
      </c>
      <c r="G23" s="34">
        <v>-0.448604</v>
      </c>
      <c r="H23" s="34">
        <v>-0.449439</v>
      </c>
      <c r="I23" s="34">
        <v>-0.440029</v>
      </c>
      <c r="J23" s="36">
        <v>-0.448525</v>
      </c>
      <c r="K23" s="36">
        <v>-0.444482</v>
      </c>
      <c r="L23" s="36">
        <v>-0.430859</v>
      </c>
      <c r="M23" s="36">
        <v>-0.432449</v>
      </c>
      <c r="N23" s="36">
        <v>-0.444535</v>
      </c>
      <c r="O23" s="36">
        <v>-0.424452</v>
      </c>
      <c r="P23" s="36">
        <v>-0.430117</v>
      </c>
      <c r="Q23" s="36">
        <v>-0.430913</v>
      </c>
      <c r="R23" s="36">
        <v>-0.548136</v>
      </c>
      <c r="S23" s="36">
        <v>-0.326439</v>
      </c>
      <c r="T23" s="36">
        <v>-0.445519</v>
      </c>
      <c r="U23" s="36">
        <v>-0.433664</v>
      </c>
      <c r="V23" s="36">
        <v>-0.411429</v>
      </c>
      <c r="W23" s="36">
        <v>-0.428488</v>
      </c>
      <c r="X23" s="36">
        <v>-0.441272</v>
      </c>
      <c r="Y23" s="36">
        <v>-0.43808</v>
      </c>
      <c r="Z23" s="36">
        <v>-0.428727</v>
      </c>
      <c r="AA23" s="36">
        <v>-0.409479</v>
      </c>
      <c r="AB23" s="36">
        <v>-0.408373</v>
      </c>
      <c r="AC23" s="36">
        <v>-0.43411</v>
      </c>
      <c r="AD23" s="36">
        <v>-0.433195</v>
      </c>
      <c r="AE23" s="36">
        <v>-0.421267</v>
      </c>
      <c r="AF23" s="36">
        <v>-0.42267</v>
      </c>
      <c r="AG23" s="12"/>
    </row>
    <row r="24" spans="1:33" ht="20.25">
      <c r="A24" s="9"/>
      <c r="B24" s="34"/>
      <c r="C24" s="34"/>
      <c r="D24" s="34"/>
      <c r="E24" s="34"/>
      <c r="F24" s="34"/>
      <c r="G24" s="34"/>
      <c r="H24" s="34"/>
      <c r="I24" s="34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12"/>
    </row>
    <row r="25" spans="1:33" ht="20.25">
      <c r="A25" s="9" t="s">
        <v>6</v>
      </c>
      <c r="B25" s="34">
        <v>1.969139</v>
      </c>
      <c r="C25" s="34">
        <v>1.874222</v>
      </c>
      <c r="D25" s="34">
        <v>2.830242</v>
      </c>
      <c r="E25" s="34">
        <v>2.422</v>
      </c>
      <c r="F25" s="34">
        <v>3.330865</v>
      </c>
      <c r="G25" s="34">
        <v>3.286552</v>
      </c>
      <c r="H25" s="34">
        <v>3.445</v>
      </c>
      <c r="I25" s="34">
        <v>3.437847</v>
      </c>
      <c r="J25" s="36">
        <v>3.541927</v>
      </c>
      <c r="K25" s="36">
        <v>3.245315</v>
      </c>
      <c r="L25" s="36">
        <v>3.456198</v>
      </c>
      <c r="M25" s="36">
        <v>3.347134</v>
      </c>
      <c r="N25" s="36">
        <v>3.227948</v>
      </c>
      <c r="O25" s="36">
        <v>3.012969</v>
      </c>
      <c r="P25" s="36">
        <v>3.127593</v>
      </c>
      <c r="Q25" s="36">
        <v>3.167802</v>
      </c>
      <c r="R25" s="36">
        <v>3.464531</v>
      </c>
      <c r="S25" s="36">
        <v>3.224318</v>
      </c>
      <c r="T25" s="36">
        <v>3.468183</v>
      </c>
      <c r="U25" s="36">
        <v>3.438268</v>
      </c>
      <c r="V25" s="36">
        <v>3.469756</v>
      </c>
      <c r="W25" s="36">
        <v>3.378962</v>
      </c>
      <c r="X25" s="36">
        <v>3.617561</v>
      </c>
      <c r="Y25" s="36">
        <v>3.534276</v>
      </c>
      <c r="Z25" s="36">
        <v>3.515502</v>
      </c>
      <c r="AA25" s="36">
        <v>3.545462</v>
      </c>
      <c r="AB25" s="36">
        <v>3.519889</v>
      </c>
      <c r="AC25" s="36">
        <v>3.348931</v>
      </c>
      <c r="AD25" s="36">
        <v>3.484383</v>
      </c>
      <c r="AE25" s="36">
        <v>3.627075</v>
      </c>
      <c r="AF25" s="36">
        <v>3.500106</v>
      </c>
      <c r="AG25" s="12"/>
    </row>
    <row r="26" spans="1:33" ht="20.25">
      <c r="A26" s="9"/>
      <c r="B26" s="34"/>
      <c r="C26" s="34"/>
      <c r="D26" s="34"/>
      <c r="E26" s="34"/>
      <c r="F26" s="34"/>
      <c r="G26" s="34"/>
      <c r="H26" s="34"/>
      <c r="I26" s="34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12"/>
    </row>
    <row r="27" spans="1:33" ht="20.25">
      <c r="A27" s="9" t="s">
        <v>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12"/>
    </row>
    <row r="28" spans="1:33" ht="20.25">
      <c r="A28" s="9"/>
      <c r="B28" s="34"/>
      <c r="C28" s="34"/>
      <c r="D28" s="34"/>
      <c r="E28" s="34"/>
      <c r="F28" s="34"/>
      <c r="G28" s="34"/>
      <c r="H28" s="34"/>
      <c r="I28" s="34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12"/>
    </row>
    <row r="29" spans="1:33" ht="20.25">
      <c r="A29" s="9" t="s">
        <v>8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6">
        <v>0</v>
      </c>
      <c r="K29" s="36">
        <v>0.044818</v>
      </c>
      <c r="L29" s="36">
        <v>0</v>
      </c>
      <c r="M29" s="36">
        <v>0.061106</v>
      </c>
      <c r="N29" s="36">
        <v>1.061552</v>
      </c>
      <c r="O29" s="36">
        <v>0.764481</v>
      </c>
      <c r="P29" s="36">
        <v>0.760605</v>
      </c>
      <c r="Q29" s="36">
        <v>0.757422</v>
      </c>
      <c r="R29" s="36">
        <v>0.755333</v>
      </c>
      <c r="S29" s="36">
        <v>0.775385</v>
      </c>
      <c r="T29" s="36">
        <v>0.795</v>
      </c>
      <c r="U29" s="36">
        <v>0.785187</v>
      </c>
      <c r="V29" s="36">
        <v>0.778849</v>
      </c>
      <c r="W29" s="36">
        <v>0.755624</v>
      </c>
      <c r="X29" s="36">
        <v>0.757267</v>
      </c>
      <c r="Y29" s="36">
        <v>0.775385</v>
      </c>
      <c r="Z29" s="36">
        <v>0.747907</v>
      </c>
      <c r="AA29" s="36">
        <v>0.737975</v>
      </c>
      <c r="AB29" s="36">
        <v>0.769466</v>
      </c>
      <c r="AC29" s="36">
        <v>0.304693</v>
      </c>
      <c r="AD29" s="36">
        <v>1.176828</v>
      </c>
      <c r="AE29" s="36">
        <v>0.778776</v>
      </c>
      <c r="AF29" s="36">
        <v>0.748066</v>
      </c>
      <c r="AG29" s="12"/>
    </row>
    <row r="30" spans="1:34" ht="20.25">
      <c r="A30" s="9"/>
      <c r="B30" s="34"/>
      <c r="C30" s="34"/>
      <c r="D30" s="34"/>
      <c r="E30" s="34"/>
      <c r="F30" s="34"/>
      <c r="G30" s="34"/>
      <c r="H30" s="34"/>
      <c r="I30" s="34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2"/>
      <c r="AH30" s="11"/>
    </row>
    <row r="31" spans="1:33" ht="20.25">
      <c r="A31" s="33" t="s">
        <v>38</v>
      </c>
      <c r="B31" s="57">
        <v>1.063833</v>
      </c>
      <c r="C31" s="57">
        <v>1.12835</v>
      </c>
      <c r="D31" s="57">
        <v>1.037092</v>
      </c>
      <c r="E31" s="57">
        <v>0.969307</v>
      </c>
      <c r="F31" s="57">
        <v>0.997935</v>
      </c>
      <c r="G31" s="57">
        <v>0.980504</v>
      </c>
      <c r="H31" s="57">
        <v>0.816144</v>
      </c>
      <c r="I31" s="57">
        <v>0.940658</v>
      </c>
      <c r="J31" s="36">
        <v>1.018788</v>
      </c>
      <c r="K31" s="57">
        <v>1.035324</v>
      </c>
      <c r="L31" s="57">
        <v>0.921643</v>
      </c>
      <c r="M31" s="57">
        <v>0.973956</v>
      </c>
      <c r="N31" s="57">
        <v>0.989547</v>
      </c>
      <c r="O31" s="57">
        <v>0.865656</v>
      </c>
      <c r="P31" s="57">
        <v>0.941349</v>
      </c>
      <c r="Q31" s="57">
        <v>1.032944</v>
      </c>
      <c r="R31" s="57">
        <v>0.964601</v>
      </c>
      <c r="S31" s="57">
        <v>0.938635</v>
      </c>
      <c r="T31" s="57">
        <v>1.078139</v>
      </c>
      <c r="U31" s="57">
        <v>1.124176</v>
      </c>
      <c r="V31" s="57">
        <v>1.088221</v>
      </c>
      <c r="W31" s="57">
        <v>1.032678</v>
      </c>
      <c r="X31" s="57">
        <v>1.311583</v>
      </c>
      <c r="Y31" s="57">
        <v>1.628173</v>
      </c>
      <c r="Z31" s="57">
        <v>1.644271</v>
      </c>
      <c r="AA31" s="57">
        <v>1.697494</v>
      </c>
      <c r="AB31" s="57">
        <v>1.526597</v>
      </c>
      <c r="AC31" s="57">
        <v>1.551043</v>
      </c>
      <c r="AD31" s="57">
        <v>1.626014</v>
      </c>
      <c r="AE31" s="57">
        <v>1.592298</v>
      </c>
      <c r="AF31" s="57">
        <v>1.537468</v>
      </c>
      <c r="AG31" s="29"/>
    </row>
    <row r="32" spans="1:33" ht="20.25">
      <c r="A32" s="9"/>
      <c r="B32" s="12" t="s">
        <v>20</v>
      </c>
      <c r="C32" s="12"/>
      <c r="D32" s="29"/>
      <c r="E32" s="29"/>
      <c r="F32" s="29"/>
      <c r="G32" s="29"/>
      <c r="H32" s="29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>
      <c r="A33" s="9"/>
      <c r="B33" s="15">
        <f aca="true" t="shared" si="1" ref="B33:AF33">SUM(B21:B31)</f>
        <v>18.585933999999998</v>
      </c>
      <c r="C33" s="15">
        <f t="shared" si="1"/>
        <v>19.409289</v>
      </c>
      <c r="D33" s="15">
        <f t="shared" si="1"/>
        <v>18.461972000000003</v>
      </c>
      <c r="E33" s="15">
        <f t="shared" si="1"/>
        <v>18.95771</v>
      </c>
      <c r="F33" s="15">
        <f t="shared" si="1"/>
        <v>19.177042</v>
      </c>
      <c r="G33" s="15">
        <f t="shared" si="1"/>
        <v>18.853155</v>
      </c>
      <c r="H33" s="15">
        <f t="shared" si="1"/>
        <v>18.466173</v>
      </c>
      <c r="I33" s="15">
        <f t="shared" si="1"/>
        <v>18.951654</v>
      </c>
      <c r="J33" s="15">
        <f t="shared" si="1"/>
        <v>17.991419</v>
      </c>
      <c r="K33" s="26">
        <f t="shared" si="1"/>
        <v>16.713604</v>
      </c>
      <c r="L33" s="15">
        <f t="shared" si="1"/>
        <v>17.278256</v>
      </c>
      <c r="M33" s="15">
        <f>SUM(M21:M31)</f>
        <v>18.989627</v>
      </c>
      <c r="N33" s="15">
        <f t="shared" si="1"/>
        <v>19.039771000000002</v>
      </c>
      <c r="O33" s="15">
        <f t="shared" si="1"/>
        <v>18.234031</v>
      </c>
      <c r="P33" s="15">
        <f t="shared" si="1"/>
        <v>18.472049000000002</v>
      </c>
      <c r="Q33" s="15">
        <f t="shared" si="1"/>
        <v>19.045254999999997</v>
      </c>
      <c r="R33" s="15">
        <f t="shared" si="1"/>
        <v>18.841369</v>
      </c>
      <c r="S33" s="26">
        <f t="shared" si="1"/>
        <v>18.568156000000002</v>
      </c>
      <c r="T33" s="15">
        <f t="shared" si="1"/>
        <v>17.876181000000003</v>
      </c>
      <c r="U33" s="15">
        <f t="shared" si="1"/>
        <v>18.735622</v>
      </c>
      <c r="V33" s="15">
        <f t="shared" si="1"/>
        <v>18.565772000000003</v>
      </c>
      <c r="W33" s="15">
        <f t="shared" si="1"/>
        <v>17.866507000000002</v>
      </c>
      <c r="X33" s="15">
        <f t="shared" si="1"/>
        <v>18.225697999999998</v>
      </c>
      <c r="Y33" s="15">
        <f t="shared" si="1"/>
        <v>19.343191</v>
      </c>
      <c r="Z33" s="15">
        <f t="shared" si="1"/>
        <v>17.25572</v>
      </c>
      <c r="AA33" s="15">
        <f t="shared" si="1"/>
        <v>18.266099</v>
      </c>
      <c r="AB33" s="15">
        <f t="shared" si="1"/>
        <v>19.537027000000002</v>
      </c>
      <c r="AC33" s="15">
        <f t="shared" si="1"/>
        <v>17.253585</v>
      </c>
      <c r="AD33" s="15">
        <f t="shared" si="1"/>
        <v>19.796617</v>
      </c>
      <c r="AE33" s="15">
        <f t="shared" si="1"/>
        <v>19.166217</v>
      </c>
      <c r="AF33" s="15">
        <f t="shared" si="1"/>
        <v>19.034422000000003</v>
      </c>
      <c r="AG33" s="15"/>
    </row>
    <row r="34" spans="1:33" ht="20.25">
      <c r="A34" s="51" t="s">
        <v>9</v>
      </c>
      <c r="B34" s="41"/>
      <c r="C34" s="41"/>
      <c r="D34" s="41"/>
      <c r="E34" s="41"/>
      <c r="F34" s="41"/>
      <c r="G34" s="41"/>
      <c r="H34" s="41"/>
      <c r="I34" s="41"/>
      <c r="J34" s="41"/>
      <c r="K34" s="44"/>
      <c r="L34" s="41"/>
      <c r="M34" s="41"/>
      <c r="N34" s="41"/>
      <c r="O34" s="41"/>
      <c r="P34" s="41"/>
      <c r="Q34" s="41"/>
      <c r="R34" s="41"/>
      <c r="S34" s="44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2"/>
    </row>
    <row r="35" spans="1:33" ht="20.25">
      <c r="A35" s="38"/>
      <c r="B35" s="41"/>
      <c r="C35" s="41"/>
      <c r="D35" s="41"/>
      <c r="E35" s="41"/>
      <c r="F35" s="41"/>
      <c r="G35" s="41"/>
      <c r="H35" s="41"/>
      <c r="I35" s="41"/>
      <c r="J35" s="41"/>
      <c r="K35" s="44"/>
      <c r="L35" s="41"/>
      <c r="M35" s="41"/>
      <c r="N35" s="41"/>
      <c r="O35" s="41"/>
      <c r="P35" s="41"/>
      <c r="Q35" s="41"/>
      <c r="R35" s="41"/>
      <c r="S35" s="44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2"/>
    </row>
    <row r="36" spans="1:33" ht="20.25">
      <c r="A36" s="38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12"/>
    </row>
    <row r="37" spans="1:33" ht="20.25">
      <c r="A37" s="38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2"/>
    </row>
    <row r="38" spans="1:33" ht="20.25">
      <c r="A38" s="38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6"/>
    </row>
    <row r="39" spans="1:33" ht="20.25">
      <c r="A39" s="38" t="s">
        <v>28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12"/>
    </row>
    <row r="40" spans="1:33" ht="20.25">
      <c r="A40" s="38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12"/>
    </row>
    <row r="41" spans="1:33" ht="20.25">
      <c r="A41" s="38" t="s">
        <v>31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12"/>
    </row>
    <row r="42" spans="1:33" ht="20.25">
      <c r="A42" s="38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2"/>
    </row>
    <row r="43" spans="1:34" ht="20.25">
      <c r="A43" s="38" t="s">
        <v>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12"/>
      <c r="AH43" s="11"/>
    </row>
    <row r="44" spans="1:33" ht="20.25">
      <c r="A44" s="38" t="s">
        <v>12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12"/>
    </row>
    <row r="45" spans="1:33" ht="20.25">
      <c r="A45" s="38" t="s">
        <v>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9"/>
    </row>
    <row r="46" spans="1:33" ht="20.25">
      <c r="A46" s="38"/>
      <c r="B46" s="41"/>
      <c r="C46" s="41"/>
      <c r="D46" s="47"/>
      <c r="E46" s="41"/>
      <c r="F46" s="47"/>
      <c r="G46" s="47"/>
      <c r="H46" s="41"/>
      <c r="I46" s="41"/>
      <c r="J46" s="41"/>
      <c r="K46" s="44"/>
      <c r="L46" s="41"/>
      <c r="M46" s="41"/>
      <c r="N46" s="41"/>
      <c r="O46" s="41"/>
      <c r="P46" s="41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5"/>
    </row>
    <row r="47" spans="1:33" ht="20.25">
      <c r="A47" s="38"/>
      <c r="B47" s="49">
        <f aca="true" t="shared" si="2" ref="B47:AE47">SUM(B36+B42+B43+B44+B45)</f>
        <v>0</v>
      </c>
      <c r="C47" s="49">
        <f t="shared" si="2"/>
        <v>0</v>
      </c>
      <c r="D47" s="49">
        <f t="shared" si="2"/>
        <v>0</v>
      </c>
      <c r="E47" s="49">
        <f t="shared" si="2"/>
        <v>0</v>
      </c>
      <c r="F47" s="49">
        <f t="shared" si="2"/>
        <v>0</v>
      </c>
      <c r="G47" s="49">
        <f t="shared" si="2"/>
        <v>0</v>
      </c>
      <c r="H47" s="49">
        <f t="shared" si="2"/>
        <v>0</v>
      </c>
      <c r="I47" s="49">
        <f t="shared" si="2"/>
        <v>0</v>
      </c>
      <c r="J47" s="49">
        <f t="shared" si="2"/>
        <v>0</v>
      </c>
      <c r="K47" s="49">
        <f t="shared" si="2"/>
        <v>0</v>
      </c>
      <c r="L47" s="49">
        <f t="shared" si="2"/>
        <v>0</v>
      </c>
      <c r="M47" s="49">
        <f t="shared" si="2"/>
        <v>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0</v>
      </c>
      <c r="T47" s="49">
        <f t="shared" si="2"/>
        <v>0</v>
      </c>
      <c r="U47" s="49">
        <f t="shared" si="2"/>
        <v>0</v>
      </c>
      <c r="V47" s="49">
        <f t="shared" si="2"/>
        <v>0</v>
      </c>
      <c r="W47" s="49">
        <f t="shared" si="2"/>
        <v>0</v>
      </c>
      <c r="X47" s="49">
        <f t="shared" si="2"/>
        <v>0</v>
      </c>
      <c r="Y47" s="49">
        <f t="shared" si="2"/>
        <v>0</v>
      </c>
      <c r="Z47" s="49">
        <f t="shared" si="2"/>
        <v>0</v>
      </c>
      <c r="AA47" s="49">
        <f t="shared" si="2"/>
        <v>0</v>
      </c>
      <c r="AB47" s="49">
        <f t="shared" si="2"/>
        <v>0</v>
      </c>
      <c r="AC47" s="49">
        <f t="shared" si="2"/>
        <v>0</v>
      </c>
      <c r="AD47" s="49">
        <f t="shared" si="2"/>
        <v>0</v>
      </c>
      <c r="AE47" s="49">
        <f t="shared" si="2"/>
        <v>0</v>
      </c>
      <c r="AF47" s="49"/>
      <c r="AG47" s="15"/>
    </row>
    <row r="48" spans="1:33" ht="20.25">
      <c r="A48" s="37" t="s">
        <v>13</v>
      </c>
      <c r="B48" s="41"/>
      <c r="C48" s="41"/>
      <c r="D48" s="41"/>
      <c r="E48" s="41"/>
      <c r="F48" s="41"/>
      <c r="G48" s="41"/>
      <c r="H48" s="41"/>
      <c r="I48" s="41"/>
      <c r="J48" s="41"/>
      <c r="K48" s="44"/>
      <c r="L48" s="41"/>
      <c r="M48" s="41"/>
      <c r="N48" s="41"/>
      <c r="O48" s="41"/>
      <c r="P48" s="41"/>
      <c r="Q48" s="41"/>
      <c r="R48" s="41"/>
      <c r="S48" s="44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2"/>
    </row>
    <row r="49" spans="1:33" ht="20.25">
      <c r="A49" s="37"/>
      <c r="B49" s="41"/>
      <c r="C49" s="41"/>
      <c r="D49" s="41"/>
      <c r="E49" s="41"/>
      <c r="F49" s="41"/>
      <c r="G49" s="41"/>
      <c r="H49" s="41"/>
      <c r="I49" s="41"/>
      <c r="J49" s="41"/>
      <c r="K49" s="44"/>
      <c r="L49" s="41"/>
      <c r="M49" s="41"/>
      <c r="N49" s="41"/>
      <c r="O49" s="41"/>
      <c r="P49" s="41"/>
      <c r="Q49" s="41"/>
      <c r="R49" s="41"/>
      <c r="S49" s="44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2"/>
    </row>
    <row r="50" spans="1:33" ht="20.25">
      <c r="A50" s="38" t="s">
        <v>14</v>
      </c>
      <c r="B50" s="41"/>
      <c r="C50" s="41"/>
      <c r="D50" s="41"/>
      <c r="E50" s="41"/>
      <c r="F50" s="41"/>
      <c r="G50" s="41"/>
      <c r="H50" s="41"/>
      <c r="I50" s="41"/>
      <c r="J50" s="41"/>
      <c r="K50" s="44"/>
      <c r="L50" s="41"/>
      <c r="M50" s="41"/>
      <c r="N50" s="41"/>
      <c r="O50" s="41"/>
      <c r="P50" s="41"/>
      <c r="Q50" s="41"/>
      <c r="R50" s="41"/>
      <c r="S50" s="44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12"/>
    </row>
    <row r="51" spans="1:33" ht="20.25">
      <c r="A51" s="38"/>
      <c r="B51" s="41"/>
      <c r="C51" s="41"/>
      <c r="D51" s="41"/>
      <c r="E51" s="41"/>
      <c r="F51" s="41"/>
      <c r="G51" s="41"/>
      <c r="H51" s="41"/>
      <c r="I51" s="43"/>
      <c r="J51" s="41"/>
      <c r="K51" s="44"/>
      <c r="L51" s="41"/>
      <c r="M51" s="41"/>
      <c r="N51" s="41"/>
      <c r="O51" s="41"/>
      <c r="P51" s="41"/>
      <c r="Q51" s="41"/>
      <c r="R51" s="41"/>
      <c r="S51" s="44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2"/>
    </row>
    <row r="52" spans="1:33" ht="20.25">
      <c r="A52" s="38" t="s">
        <v>5</v>
      </c>
      <c r="B52" s="41"/>
      <c r="C52" s="41"/>
      <c r="D52" s="41"/>
      <c r="E52" s="41"/>
      <c r="F52" s="41"/>
      <c r="G52" s="41"/>
      <c r="H52" s="41"/>
      <c r="I52" s="41"/>
      <c r="J52" s="41"/>
      <c r="K52" s="44"/>
      <c r="L52" s="41"/>
      <c r="M52" s="41"/>
      <c r="N52" s="41"/>
      <c r="O52" s="41"/>
      <c r="P52" s="41"/>
      <c r="Q52" s="41"/>
      <c r="R52" s="41"/>
      <c r="S52" s="44"/>
      <c r="T52" s="41"/>
      <c r="U52" s="41"/>
      <c r="V52" s="41"/>
      <c r="W52" s="41"/>
      <c r="X52" s="41"/>
      <c r="Y52" s="41"/>
      <c r="Z52" s="43"/>
      <c r="AA52" s="41"/>
      <c r="AB52" s="41"/>
      <c r="AC52" s="41"/>
      <c r="AD52" s="41"/>
      <c r="AE52" s="41"/>
      <c r="AF52" s="41"/>
      <c r="AG52" s="12"/>
    </row>
    <row r="53" spans="1:33" ht="20.25">
      <c r="A53" s="38"/>
      <c r="B53" s="41"/>
      <c r="C53" s="41"/>
      <c r="D53" s="41"/>
      <c r="E53" s="41"/>
      <c r="F53" s="41"/>
      <c r="G53" s="41"/>
      <c r="H53" s="41"/>
      <c r="I53" s="43"/>
      <c r="J53" s="41"/>
      <c r="K53" s="44"/>
      <c r="L53" s="41"/>
      <c r="M53" s="41"/>
      <c r="N53" s="41"/>
      <c r="O53" s="41"/>
      <c r="P53" s="41"/>
      <c r="Q53" s="41"/>
      <c r="R53" s="41"/>
      <c r="S53" s="44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2"/>
    </row>
    <row r="54" spans="1:33" ht="20.25">
      <c r="A54" s="38" t="s">
        <v>15</v>
      </c>
      <c r="B54" s="41"/>
      <c r="C54" s="41"/>
      <c r="D54" s="41"/>
      <c r="E54" s="41"/>
      <c r="F54" s="41"/>
      <c r="G54" s="41"/>
      <c r="H54" s="41"/>
      <c r="I54" s="41"/>
      <c r="J54" s="41"/>
      <c r="K54" s="44"/>
      <c r="L54" s="41"/>
      <c r="M54" s="41"/>
      <c r="N54" s="41"/>
      <c r="O54" s="41"/>
      <c r="P54" s="41"/>
      <c r="Q54" s="41"/>
      <c r="R54" s="41"/>
      <c r="S54" s="44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12"/>
    </row>
    <row r="55" spans="1:33" ht="20.25">
      <c r="A55" s="38"/>
      <c r="B55" s="41"/>
      <c r="C55" s="41"/>
      <c r="D55" s="41"/>
      <c r="E55" s="41"/>
      <c r="F55" s="41"/>
      <c r="G55" s="41"/>
      <c r="H55" s="41"/>
      <c r="I55" s="43"/>
      <c r="J55" s="41"/>
      <c r="K55" s="44"/>
      <c r="L55" s="41"/>
      <c r="M55" s="41"/>
      <c r="N55" s="41"/>
      <c r="O55" s="41"/>
      <c r="P55" s="41"/>
      <c r="Q55" s="41"/>
      <c r="R55" s="41"/>
      <c r="S55" s="44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2"/>
    </row>
    <row r="56" spans="1:33" ht="20.25">
      <c r="A56" s="38" t="s">
        <v>12</v>
      </c>
      <c r="B56" s="45"/>
      <c r="C56" s="45"/>
      <c r="D56" s="41"/>
      <c r="E56" s="45"/>
      <c r="F56" s="41"/>
      <c r="G56" s="41"/>
      <c r="H56" s="41"/>
      <c r="I56" s="45"/>
      <c r="J56" s="45"/>
      <c r="K56" s="44"/>
      <c r="L56" s="45"/>
      <c r="M56" s="45"/>
      <c r="N56" s="45"/>
      <c r="O56" s="45"/>
      <c r="P56" s="45"/>
      <c r="Q56" s="45"/>
      <c r="R56" s="45"/>
      <c r="S56" s="46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9"/>
    </row>
    <row r="57" spans="1:33" ht="20.25">
      <c r="A57" s="38"/>
      <c r="B57" s="52"/>
      <c r="C57" s="52"/>
      <c r="D57" s="47"/>
      <c r="E57" s="41"/>
      <c r="F57" s="47"/>
      <c r="G57" s="47"/>
      <c r="H57" s="47"/>
      <c r="I57" s="41"/>
      <c r="J57" s="41"/>
      <c r="K57" s="48"/>
      <c r="L57" s="41"/>
      <c r="M57" s="41"/>
      <c r="N57" s="41"/>
      <c r="O57" s="41"/>
      <c r="P57" s="41"/>
      <c r="Q57" s="49"/>
      <c r="R57" s="49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5"/>
    </row>
    <row r="58" spans="1:33" ht="20.25">
      <c r="A58" s="38"/>
      <c r="B58" s="49">
        <f aca="true" t="shared" si="3" ref="B58:AE58">SUM(B50:B56)</f>
        <v>0</v>
      </c>
      <c r="C58" s="49">
        <f t="shared" si="3"/>
        <v>0</v>
      </c>
      <c r="D58" s="49">
        <f t="shared" si="3"/>
        <v>0</v>
      </c>
      <c r="E58" s="49">
        <f t="shared" si="3"/>
        <v>0</v>
      </c>
      <c r="F58" s="49">
        <f t="shared" si="3"/>
        <v>0</v>
      </c>
      <c r="G58" s="49">
        <f t="shared" si="3"/>
        <v>0</v>
      </c>
      <c r="H58" s="49">
        <f t="shared" si="3"/>
        <v>0</v>
      </c>
      <c r="I58" s="49">
        <f t="shared" si="3"/>
        <v>0</v>
      </c>
      <c r="J58" s="49">
        <f t="shared" si="3"/>
        <v>0</v>
      </c>
      <c r="K58" s="50">
        <f t="shared" si="3"/>
        <v>0</v>
      </c>
      <c r="L58" s="49">
        <f t="shared" si="3"/>
        <v>0</v>
      </c>
      <c r="M58" s="49">
        <f t="shared" si="3"/>
        <v>0</v>
      </c>
      <c r="N58" s="49">
        <f t="shared" si="3"/>
        <v>0</v>
      </c>
      <c r="O58" s="49">
        <f t="shared" si="3"/>
        <v>0</v>
      </c>
      <c r="P58" s="49">
        <f t="shared" si="3"/>
        <v>0</v>
      </c>
      <c r="Q58" s="49">
        <f t="shared" si="3"/>
        <v>0</v>
      </c>
      <c r="R58" s="49">
        <f t="shared" si="3"/>
        <v>0</v>
      </c>
      <c r="S58" s="50">
        <f t="shared" si="3"/>
        <v>0</v>
      </c>
      <c r="T58" s="49">
        <f t="shared" si="3"/>
        <v>0</v>
      </c>
      <c r="U58" s="49">
        <f t="shared" si="3"/>
        <v>0</v>
      </c>
      <c r="V58" s="49">
        <f t="shared" si="3"/>
        <v>0</v>
      </c>
      <c r="W58" s="49">
        <f t="shared" si="3"/>
        <v>0</v>
      </c>
      <c r="X58" s="49">
        <f t="shared" si="3"/>
        <v>0</v>
      </c>
      <c r="Y58" s="49">
        <f t="shared" si="3"/>
        <v>0</v>
      </c>
      <c r="Z58" s="49">
        <f t="shared" si="3"/>
        <v>0</v>
      </c>
      <c r="AA58" s="49">
        <f t="shared" si="3"/>
        <v>0</v>
      </c>
      <c r="AB58" s="49">
        <f t="shared" si="3"/>
        <v>0</v>
      </c>
      <c r="AC58" s="49">
        <f t="shared" si="3"/>
        <v>0</v>
      </c>
      <c r="AD58" s="49">
        <f t="shared" si="3"/>
        <v>0</v>
      </c>
      <c r="AE58" s="49">
        <f t="shared" si="3"/>
        <v>0</v>
      </c>
      <c r="AF58" s="49"/>
      <c r="AG58" s="15"/>
    </row>
    <row r="59" spans="1:34" ht="20.25">
      <c r="A59" s="37" t="s">
        <v>16</v>
      </c>
      <c r="B59" s="41"/>
      <c r="C59" s="41"/>
      <c r="D59" s="41"/>
      <c r="E59" s="41"/>
      <c r="F59" s="41"/>
      <c r="G59" s="41"/>
      <c r="H59" s="41"/>
      <c r="I59" s="41"/>
      <c r="J59" s="41"/>
      <c r="K59" s="44"/>
      <c r="L59" s="41"/>
      <c r="M59" s="41"/>
      <c r="N59" s="41"/>
      <c r="O59" s="41"/>
      <c r="P59" s="41"/>
      <c r="Q59" s="41"/>
      <c r="R59" s="41"/>
      <c r="S59" s="44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12"/>
      <c r="AH59" s="11"/>
    </row>
    <row r="60" spans="1:34" ht="20.25">
      <c r="A60" s="38"/>
      <c r="B60" s="41"/>
      <c r="C60" s="41"/>
      <c r="D60" s="41"/>
      <c r="E60" s="41"/>
      <c r="F60" s="41"/>
      <c r="G60" s="41"/>
      <c r="H60" s="41"/>
      <c r="I60" s="41"/>
      <c r="J60" s="41"/>
      <c r="K60" s="44"/>
      <c r="L60" s="41"/>
      <c r="M60" s="41"/>
      <c r="N60" s="41"/>
      <c r="O60" s="41"/>
      <c r="P60" s="41"/>
      <c r="Q60" s="41"/>
      <c r="R60" s="41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5"/>
      <c r="AH60" s="11"/>
    </row>
    <row r="61" spans="1:33" ht="20.25">
      <c r="A61" s="38" t="s">
        <v>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3"/>
      <c r="P61" s="53"/>
      <c r="Q61" s="53"/>
      <c r="R61" s="53"/>
      <c r="S61" s="54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30"/>
    </row>
    <row r="62" spans="1:33" ht="20.25">
      <c r="A62" s="38"/>
      <c r="B62" s="41"/>
      <c r="C62" s="41"/>
      <c r="D62" s="41"/>
      <c r="E62" s="41"/>
      <c r="F62" s="41"/>
      <c r="G62" s="41"/>
      <c r="H62" s="41"/>
      <c r="I62" s="41"/>
      <c r="J62" s="41"/>
      <c r="K62" s="44"/>
      <c r="L62" s="41"/>
      <c r="M62" s="41"/>
      <c r="N62" s="41"/>
      <c r="O62" s="41"/>
      <c r="P62" s="41"/>
      <c r="Q62" s="41"/>
      <c r="R62" s="41"/>
      <c r="S62" s="44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12"/>
    </row>
    <row r="63" spans="1:33" ht="20.25">
      <c r="A63" s="38" t="s">
        <v>17</v>
      </c>
      <c r="B63" s="41">
        <f aca="true" t="shared" si="4" ref="B63:AE63">SUM(B18+B33+B47+B58+B61)</f>
        <v>18.585933999999998</v>
      </c>
      <c r="C63" s="41">
        <f t="shared" si="4"/>
        <v>19.409289</v>
      </c>
      <c r="D63" s="41">
        <f t="shared" si="4"/>
        <v>18.461972000000003</v>
      </c>
      <c r="E63" s="41">
        <f t="shared" si="4"/>
        <v>18.95771</v>
      </c>
      <c r="F63" s="41">
        <f t="shared" si="4"/>
        <v>19.177042</v>
      </c>
      <c r="G63" s="41">
        <f t="shared" si="4"/>
        <v>18.853155</v>
      </c>
      <c r="H63" s="41">
        <f t="shared" si="4"/>
        <v>18.466173</v>
      </c>
      <c r="I63" s="41">
        <f t="shared" si="4"/>
        <v>18.951654</v>
      </c>
      <c r="J63" s="41">
        <f t="shared" si="4"/>
        <v>17.991419</v>
      </c>
      <c r="K63" s="44">
        <f t="shared" si="4"/>
        <v>16.713604</v>
      </c>
      <c r="L63" s="41">
        <f t="shared" si="4"/>
        <v>17.278256</v>
      </c>
      <c r="M63" s="41">
        <f t="shared" si="4"/>
        <v>18.989627</v>
      </c>
      <c r="N63" s="41">
        <f t="shared" si="4"/>
        <v>19.039771000000002</v>
      </c>
      <c r="O63" s="41">
        <f t="shared" si="4"/>
        <v>18.234031</v>
      </c>
      <c r="P63" s="41">
        <f t="shared" si="4"/>
        <v>18.472049000000002</v>
      </c>
      <c r="Q63" s="41">
        <f t="shared" si="4"/>
        <v>19.045254999999997</v>
      </c>
      <c r="R63" s="41">
        <f t="shared" si="4"/>
        <v>18.841369</v>
      </c>
      <c r="S63" s="44">
        <f t="shared" si="4"/>
        <v>18.568156000000002</v>
      </c>
      <c r="T63" s="41">
        <f t="shared" si="4"/>
        <v>17.876181000000003</v>
      </c>
      <c r="U63" s="41">
        <f t="shared" si="4"/>
        <v>18.735622</v>
      </c>
      <c r="V63" s="41">
        <f t="shared" si="4"/>
        <v>18.565772000000003</v>
      </c>
      <c r="W63" s="41">
        <f t="shared" si="4"/>
        <v>17.866507000000002</v>
      </c>
      <c r="X63" s="41">
        <f t="shared" si="4"/>
        <v>18.225697999999998</v>
      </c>
      <c r="Y63" s="41">
        <f t="shared" si="4"/>
        <v>19.343191</v>
      </c>
      <c r="Z63" s="41">
        <f t="shared" si="4"/>
        <v>17.25572</v>
      </c>
      <c r="AA63" s="41">
        <f t="shared" si="4"/>
        <v>18.266099</v>
      </c>
      <c r="AB63" s="41">
        <f t="shared" si="4"/>
        <v>19.537027000000002</v>
      </c>
      <c r="AC63" s="41">
        <f t="shared" si="4"/>
        <v>17.253585</v>
      </c>
      <c r="AD63" s="41">
        <f t="shared" si="4"/>
        <v>19.796617</v>
      </c>
      <c r="AE63" s="41">
        <f t="shared" si="4"/>
        <v>19.166217</v>
      </c>
      <c r="AF63" s="41"/>
      <c r="AG63" s="12"/>
    </row>
    <row r="64" spans="1:33" ht="20.25">
      <c r="A64" s="38"/>
      <c r="B64" s="43"/>
      <c r="C64" s="38"/>
      <c r="D64" s="43"/>
      <c r="E64" s="41"/>
      <c r="F64" s="43"/>
      <c r="G64" s="43"/>
      <c r="H64" s="41"/>
      <c r="I64" s="41"/>
      <c r="J64" s="41"/>
      <c r="K64" s="44"/>
      <c r="L64" s="41"/>
      <c r="M64" s="41"/>
      <c r="N64" s="41"/>
      <c r="O64" s="41"/>
      <c r="P64" s="41"/>
      <c r="Q64" s="41"/>
      <c r="R64" s="41"/>
      <c r="S64" s="44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2"/>
    </row>
    <row r="65" spans="1:33" ht="20.25">
      <c r="A65" s="38" t="s">
        <v>18</v>
      </c>
      <c r="B65" s="45">
        <f aca="true" t="shared" si="5" ref="B65:AE65">-SUM(B27+B31+B43+B45+B54+B56)</f>
        <v>-1.063833</v>
      </c>
      <c r="C65" s="45">
        <f t="shared" si="5"/>
        <v>-1.12835</v>
      </c>
      <c r="D65" s="45">
        <f t="shared" si="5"/>
        <v>-1.037092</v>
      </c>
      <c r="E65" s="45">
        <f t="shared" si="5"/>
        <v>-0.969307</v>
      </c>
      <c r="F65" s="45">
        <f t="shared" si="5"/>
        <v>-0.997935</v>
      </c>
      <c r="G65" s="45">
        <f t="shared" si="5"/>
        <v>-0.980504</v>
      </c>
      <c r="H65" s="45">
        <f t="shared" si="5"/>
        <v>-0.816144</v>
      </c>
      <c r="I65" s="45">
        <f t="shared" si="5"/>
        <v>-0.940658</v>
      </c>
      <c r="J65" s="45">
        <f>-SUM(M27+J31+J43+J45+J54+J56)</f>
        <v>-1.018788</v>
      </c>
      <c r="K65" s="46">
        <f t="shared" si="5"/>
        <v>-1.035324</v>
      </c>
      <c r="L65" s="45">
        <f t="shared" si="5"/>
        <v>-0.921643</v>
      </c>
      <c r="M65" s="45" t="e">
        <f>-SUM(#REF!+M31+M43+M45+M54+M56)</f>
        <v>#REF!</v>
      </c>
      <c r="N65" s="45">
        <f t="shared" si="5"/>
        <v>-0.989547</v>
      </c>
      <c r="O65" s="45">
        <f t="shared" si="5"/>
        <v>-0.865656</v>
      </c>
      <c r="P65" s="45">
        <f t="shared" si="5"/>
        <v>-0.941349</v>
      </c>
      <c r="Q65" s="45">
        <f t="shared" si="5"/>
        <v>-1.032944</v>
      </c>
      <c r="R65" s="45">
        <f t="shared" si="5"/>
        <v>-0.964601</v>
      </c>
      <c r="S65" s="46">
        <f t="shared" si="5"/>
        <v>-0.938635</v>
      </c>
      <c r="T65" s="45">
        <f t="shared" si="5"/>
        <v>-1.078139</v>
      </c>
      <c r="U65" s="45">
        <f t="shared" si="5"/>
        <v>-1.124176</v>
      </c>
      <c r="V65" s="45">
        <f t="shared" si="5"/>
        <v>-1.088221</v>
      </c>
      <c r="W65" s="45">
        <f t="shared" si="5"/>
        <v>-1.032678</v>
      </c>
      <c r="X65" s="45">
        <f t="shared" si="5"/>
        <v>-1.311583</v>
      </c>
      <c r="Y65" s="45">
        <f t="shared" si="5"/>
        <v>-1.628173</v>
      </c>
      <c r="Z65" s="45">
        <f t="shared" si="5"/>
        <v>-1.644271</v>
      </c>
      <c r="AA65" s="45">
        <f t="shared" si="5"/>
        <v>-1.697494</v>
      </c>
      <c r="AB65" s="45">
        <f t="shared" si="5"/>
        <v>-1.526597</v>
      </c>
      <c r="AC65" s="45">
        <f t="shared" si="5"/>
        <v>-1.551043</v>
      </c>
      <c r="AD65" s="45">
        <f t="shared" si="5"/>
        <v>-1.626014</v>
      </c>
      <c r="AE65" s="45">
        <f t="shared" si="5"/>
        <v>-1.592298</v>
      </c>
      <c r="AF65" s="45"/>
      <c r="AG65" s="29"/>
    </row>
    <row r="66" spans="1:33" ht="20.25">
      <c r="A66" s="38"/>
      <c r="B66" s="43"/>
      <c r="C66" s="43"/>
      <c r="D66" s="55"/>
      <c r="E66" s="41"/>
      <c r="F66" s="43"/>
      <c r="G66" s="43"/>
      <c r="H66" s="41"/>
      <c r="I66" s="41"/>
      <c r="J66" s="41"/>
      <c r="K66" s="44"/>
      <c r="L66" s="41"/>
      <c r="M66" s="41"/>
      <c r="N66" s="41"/>
      <c r="O66" s="41"/>
      <c r="P66" s="41"/>
      <c r="Q66" s="49"/>
      <c r="R66" s="49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15" t="s">
        <v>27</v>
      </c>
    </row>
    <row r="67" spans="1:33" ht="20.25">
      <c r="A67" s="37" t="s">
        <v>25</v>
      </c>
      <c r="B67" s="49">
        <f aca="true" t="shared" si="6" ref="B67:AC67">SUM(B63:B65)</f>
        <v>17.522101</v>
      </c>
      <c r="C67" s="49">
        <f t="shared" si="6"/>
        <v>18.280939</v>
      </c>
      <c r="D67" s="49">
        <f t="shared" si="6"/>
        <v>17.42488</v>
      </c>
      <c r="E67" s="49">
        <f t="shared" si="6"/>
        <v>17.988402999999998</v>
      </c>
      <c r="F67" s="49">
        <f t="shared" si="6"/>
        <v>18.179107000000002</v>
      </c>
      <c r="G67" s="49">
        <f t="shared" si="6"/>
        <v>17.872651</v>
      </c>
      <c r="H67" s="49">
        <f t="shared" si="6"/>
        <v>17.650029</v>
      </c>
      <c r="I67" s="49">
        <f t="shared" si="6"/>
        <v>18.010996000000002</v>
      </c>
      <c r="J67" s="49">
        <f t="shared" si="6"/>
        <v>16.972631</v>
      </c>
      <c r="K67" s="50">
        <f t="shared" si="6"/>
        <v>15.67828</v>
      </c>
      <c r="L67" s="49">
        <f t="shared" si="6"/>
        <v>16.356613</v>
      </c>
      <c r="M67" s="49" t="e">
        <f t="shared" si="6"/>
        <v>#REF!</v>
      </c>
      <c r="N67" s="49">
        <f t="shared" si="6"/>
        <v>18.050224</v>
      </c>
      <c r="O67" s="49">
        <f t="shared" si="6"/>
        <v>17.368375</v>
      </c>
      <c r="P67" s="49">
        <f t="shared" si="6"/>
        <v>17.530700000000003</v>
      </c>
      <c r="Q67" s="49">
        <f t="shared" si="6"/>
        <v>18.012310999999997</v>
      </c>
      <c r="R67" s="49">
        <f t="shared" si="6"/>
        <v>17.876768</v>
      </c>
      <c r="S67" s="50">
        <f t="shared" si="6"/>
        <v>17.629521</v>
      </c>
      <c r="T67" s="56">
        <f t="shared" si="6"/>
        <v>16.798042000000002</v>
      </c>
      <c r="U67" s="49">
        <f t="shared" si="6"/>
        <v>17.611446</v>
      </c>
      <c r="V67" s="49">
        <f t="shared" si="6"/>
        <v>17.477551000000002</v>
      </c>
      <c r="W67" s="49">
        <f t="shared" si="6"/>
        <v>16.833829</v>
      </c>
      <c r="X67" s="49">
        <f t="shared" si="6"/>
        <v>16.914115</v>
      </c>
      <c r="Y67" s="49">
        <f t="shared" si="6"/>
        <v>17.715018</v>
      </c>
      <c r="Z67" s="49">
        <f t="shared" si="6"/>
        <v>15.611449</v>
      </c>
      <c r="AA67" s="49">
        <f t="shared" si="6"/>
        <v>16.568605</v>
      </c>
      <c r="AB67" s="49">
        <f t="shared" si="6"/>
        <v>18.010430000000003</v>
      </c>
      <c r="AC67" s="49">
        <f t="shared" si="6"/>
        <v>15.702542000000001</v>
      </c>
      <c r="AD67" s="49">
        <f>SUM(AD63:AD65)</f>
        <v>18.170603</v>
      </c>
      <c r="AE67" s="49">
        <f>SUM(AE63:AE65)</f>
        <v>17.573919</v>
      </c>
      <c r="AF67" s="49"/>
      <c r="AG67" s="15" t="e">
        <f>SUM(B67:AF67)/30</f>
        <v>#REF!</v>
      </c>
    </row>
    <row r="68" spans="1:1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</row>
    <row r="69" spans="1:33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</row>
    <row r="70" spans="2:34" ht="2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</row>
    <row r="72" spans="1:1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25" right="0.25" top="0.22" bottom="0.22" header="0.5" footer="0.5"/>
  <pageSetup horizontalDpi="600" verticalDpi="600" orientation="landscape" scale="39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2"/>
  <sheetViews>
    <sheetView zoomScale="50" zoomScaleNormal="50" workbookViewId="0" topLeftCell="A1">
      <selection activeCell="F15" sqref="F15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159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0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20.25">
      <c r="A3" s="161">
        <v>38749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15.7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38749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B9" s="4"/>
      <c r="C9" s="4"/>
      <c r="D9" s="5"/>
      <c r="E9" s="4"/>
      <c r="F9" s="5"/>
      <c r="G9" s="4"/>
      <c r="H9" s="28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5"/>
      <c r="V9" s="28"/>
      <c r="W9" s="28"/>
      <c r="X9" s="28"/>
      <c r="Y9" s="4"/>
      <c r="Z9" s="5"/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 t="s">
        <v>36</v>
      </c>
      <c r="C10" s="8" t="s">
        <v>32</v>
      </c>
      <c r="D10" s="8" t="s">
        <v>33</v>
      </c>
      <c r="E10" s="8" t="s">
        <v>34</v>
      </c>
      <c r="F10" s="8" t="s">
        <v>34</v>
      </c>
      <c r="G10" s="8" t="s">
        <v>35</v>
      </c>
      <c r="H10" s="8" t="s">
        <v>32</v>
      </c>
      <c r="I10" s="8" t="s">
        <v>36</v>
      </c>
      <c r="J10" s="8" t="s">
        <v>32</v>
      </c>
      <c r="K10" s="8" t="s">
        <v>33</v>
      </c>
      <c r="L10" s="8" t="s">
        <v>34</v>
      </c>
      <c r="M10" s="8" t="s">
        <v>34</v>
      </c>
      <c r="N10" s="8" t="s">
        <v>35</v>
      </c>
      <c r="O10" s="8" t="s">
        <v>32</v>
      </c>
      <c r="P10" s="8" t="s">
        <v>36</v>
      </c>
      <c r="Q10" s="8" t="s">
        <v>32</v>
      </c>
      <c r="R10" s="8" t="s">
        <v>33</v>
      </c>
      <c r="S10" s="8" t="s">
        <v>34</v>
      </c>
      <c r="T10" s="8" t="s">
        <v>34</v>
      </c>
      <c r="U10" s="8" t="s">
        <v>35</v>
      </c>
      <c r="V10" s="8" t="s">
        <v>32</v>
      </c>
      <c r="W10" s="8" t="s">
        <v>36</v>
      </c>
      <c r="X10" s="8" t="s">
        <v>32</v>
      </c>
      <c r="Y10" s="8" t="s">
        <v>33</v>
      </c>
      <c r="Z10" s="8" t="s">
        <v>34</v>
      </c>
      <c r="AA10" s="8" t="s">
        <v>34</v>
      </c>
      <c r="AB10" s="8" t="s">
        <v>35</v>
      </c>
      <c r="AC10" s="8" t="s">
        <v>32</v>
      </c>
      <c r="AD10" s="8"/>
      <c r="AE10" s="8"/>
      <c r="AF10" s="8"/>
      <c r="AG10" s="18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/>
      <c r="AH11" s="3"/>
    </row>
    <row r="12" spans="1:34" ht="20.25">
      <c r="A12" s="37" t="s">
        <v>1</v>
      </c>
      <c r="B12" s="38"/>
      <c r="C12" s="38"/>
      <c r="D12" s="38"/>
      <c r="E12" s="38"/>
      <c r="F12" s="38"/>
      <c r="G12" s="38"/>
      <c r="H12" s="38"/>
      <c r="I12" s="39"/>
      <c r="J12" s="39"/>
      <c r="K12" s="40"/>
      <c r="L12" s="39"/>
      <c r="M12" s="39"/>
      <c r="N12" s="39"/>
      <c r="O12" s="39"/>
      <c r="P12" s="39"/>
      <c r="Q12" s="41"/>
      <c r="R12" s="41"/>
      <c r="S12" s="42"/>
      <c r="T12" s="43"/>
      <c r="U12" s="43"/>
      <c r="V12" s="43"/>
      <c r="W12" s="43"/>
      <c r="X12" s="43"/>
      <c r="Y12" s="43"/>
      <c r="Z12" s="41"/>
      <c r="AA12" s="41"/>
      <c r="AB12" s="41"/>
      <c r="AC12" s="41"/>
      <c r="AD12" s="41"/>
      <c r="AE12" s="41"/>
      <c r="AF12" s="41"/>
      <c r="AG12" s="12"/>
      <c r="AH12" s="4"/>
    </row>
    <row r="13" spans="1:34" ht="20.25">
      <c r="A13" s="38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2"/>
      <c r="AH13" s="6"/>
    </row>
    <row r="14" spans="1:34" ht="20.25">
      <c r="A14" s="38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4"/>
      <c r="L14" s="41"/>
      <c r="M14" s="41"/>
      <c r="N14" s="41"/>
      <c r="O14" s="41"/>
      <c r="P14" s="41"/>
      <c r="Q14" s="41"/>
      <c r="R14" s="41"/>
      <c r="S14" s="4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12"/>
      <c r="AH14" s="7"/>
    </row>
    <row r="15" spans="1:33" ht="20.25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4"/>
      <c r="L15" s="41"/>
      <c r="M15" s="41"/>
      <c r="N15" s="41"/>
      <c r="O15" s="41"/>
      <c r="P15" s="41"/>
      <c r="Q15" s="41"/>
      <c r="R15" s="41"/>
      <c r="S15" s="4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12"/>
    </row>
    <row r="16" spans="1:33" ht="20.25">
      <c r="A16" s="38" t="s">
        <v>3</v>
      </c>
      <c r="B16" s="41"/>
      <c r="C16" s="41"/>
      <c r="D16" s="41"/>
      <c r="E16" s="45"/>
      <c r="F16" s="45"/>
      <c r="G16" s="45"/>
      <c r="H16" s="45"/>
      <c r="I16" s="45"/>
      <c r="J16" s="41"/>
      <c r="K16" s="44"/>
      <c r="L16" s="45"/>
      <c r="M16" s="45"/>
      <c r="N16" s="45"/>
      <c r="O16" s="45"/>
      <c r="P16" s="45"/>
      <c r="Q16" s="45"/>
      <c r="R16" s="45"/>
      <c r="S16" s="4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9"/>
    </row>
    <row r="17" spans="1:34" ht="20.25">
      <c r="A17" s="38"/>
      <c r="B17" s="47"/>
      <c r="C17" s="47"/>
      <c r="D17" s="47"/>
      <c r="E17" s="41"/>
      <c r="F17" s="41"/>
      <c r="G17" s="41"/>
      <c r="H17" s="41"/>
      <c r="I17" s="41"/>
      <c r="J17" s="47"/>
      <c r="K17" s="48"/>
      <c r="L17" s="41"/>
      <c r="M17" s="41"/>
      <c r="N17" s="41"/>
      <c r="O17" s="41"/>
      <c r="P17" s="41"/>
      <c r="Q17" s="49"/>
      <c r="R17" s="49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/>
      <c r="AH17" s="11"/>
    </row>
    <row r="18" spans="1:33" ht="20.25">
      <c r="A18" s="38"/>
      <c r="B18" s="49">
        <f aca="true" t="shared" si="0" ref="B18:AE18">SUM(B14:B16)</f>
        <v>0</v>
      </c>
      <c r="C18" s="49">
        <f t="shared" si="0"/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50">
        <f t="shared" si="0"/>
        <v>0</v>
      </c>
      <c r="L18" s="49">
        <f t="shared" si="0"/>
        <v>0</v>
      </c>
      <c r="M18" s="49">
        <f t="shared" si="0"/>
        <v>0</v>
      </c>
      <c r="N18" s="49">
        <f t="shared" si="0"/>
        <v>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50">
        <f t="shared" si="0"/>
        <v>0</v>
      </c>
      <c r="T18" s="49">
        <f t="shared" si="0"/>
        <v>0</v>
      </c>
      <c r="U18" s="49">
        <f t="shared" si="0"/>
        <v>0</v>
      </c>
      <c r="V18" s="49">
        <f t="shared" si="0"/>
        <v>0</v>
      </c>
      <c r="W18" s="49">
        <f t="shared" si="0"/>
        <v>0</v>
      </c>
      <c r="X18" s="49">
        <f t="shared" si="0"/>
        <v>0</v>
      </c>
      <c r="Y18" s="49">
        <f t="shared" si="0"/>
        <v>0</v>
      </c>
      <c r="Z18" s="49">
        <f t="shared" si="0"/>
        <v>0</v>
      </c>
      <c r="AA18" s="49">
        <f t="shared" si="0"/>
        <v>0</v>
      </c>
      <c r="AB18" s="49">
        <f t="shared" si="0"/>
        <v>0</v>
      </c>
      <c r="AC18" s="49">
        <f t="shared" si="0"/>
        <v>0</v>
      </c>
      <c r="AD18" s="49">
        <f t="shared" si="0"/>
        <v>0</v>
      </c>
      <c r="AE18" s="49">
        <f t="shared" si="0"/>
        <v>0</v>
      </c>
      <c r="AF18" s="49"/>
      <c r="AG18" s="15"/>
    </row>
    <row r="19" spans="1:33" ht="20.25">
      <c r="A19" s="11" t="s">
        <v>4</v>
      </c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21</v>
      </c>
      <c r="B21" s="12">
        <v>13.419888</v>
      </c>
      <c r="C21" s="12">
        <v>13.755949</v>
      </c>
      <c r="D21" s="12">
        <v>14.526965</v>
      </c>
      <c r="E21" s="12">
        <v>15.342055</v>
      </c>
      <c r="F21" s="12">
        <v>15.10018</v>
      </c>
      <c r="G21" s="12">
        <v>11.412368</v>
      </c>
      <c r="H21" s="12">
        <v>12.720782</v>
      </c>
      <c r="I21" s="12">
        <v>13.645188</v>
      </c>
      <c r="J21" s="12">
        <v>14.226567</v>
      </c>
      <c r="K21" s="17">
        <v>14.700756</v>
      </c>
      <c r="L21" s="12">
        <v>9.915844</v>
      </c>
      <c r="M21" s="12">
        <v>11.149521</v>
      </c>
      <c r="N21" s="12">
        <v>15.918676</v>
      </c>
      <c r="O21" s="58">
        <v>14.391057</v>
      </c>
      <c r="P21" s="58">
        <v>14.025942</v>
      </c>
      <c r="Q21" s="58">
        <v>13.675062</v>
      </c>
      <c r="R21" s="58">
        <v>15.859423</v>
      </c>
      <c r="S21" s="59">
        <v>13.954582</v>
      </c>
      <c r="T21" s="58">
        <v>15.709953</v>
      </c>
      <c r="U21" s="58">
        <v>14.639149</v>
      </c>
      <c r="V21" s="58">
        <v>17.331642</v>
      </c>
      <c r="W21" s="58">
        <v>14.966858</v>
      </c>
      <c r="X21" s="58">
        <v>16.984624</v>
      </c>
      <c r="Y21" s="58">
        <v>13.133062</v>
      </c>
      <c r="Z21" s="58">
        <v>15.605134</v>
      </c>
      <c r="AA21" s="58">
        <v>15.444762</v>
      </c>
      <c r="AB21" s="58">
        <v>16.646158</v>
      </c>
      <c r="AC21" s="58">
        <v>17.150374</v>
      </c>
      <c r="AD21" s="58"/>
      <c r="AE21" s="58"/>
      <c r="AF21" s="58"/>
      <c r="AG21" s="12"/>
    </row>
    <row r="22" spans="1:33" ht="20.25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2"/>
    </row>
    <row r="23" spans="1:33" ht="20.25">
      <c r="A23" s="8" t="s">
        <v>37</v>
      </c>
      <c r="B23" s="58">
        <v>-0.427453</v>
      </c>
      <c r="C23" s="58">
        <v>-0.451108</v>
      </c>
      <c r="D23" s="58">
        <v>-0.430679</v>
      </c>
      <c r="E23" s="58">
        <v>-0.393924</v>
      </c>
      <c r="F23" s="58">
        <v>-0.38597</v>
      </c>
      <c r="G23" s="58">
        <v>-0.388725</v>
      </c>
      <c r="H23" s="58">
        <v>-0.411564</v>
      </c>
      <c r="I23" s="58">
        <v>-0.402046</v>
      </c>
      <c r="J23" s="58">
        <v>-0.404558</v>
      </c>
      <c r="K23" s="59">
        <v>-0.404916</v>
      </c>
      <c r="L23" s="58">
        <v>-0.410683</v>
      </c>
      <c r="M23" s="58">
        <v>-0.430938</v>
      </c>
      <c r="N23" s="58">
        <v>-0.230687</v>
      </c>
      <c r="O23" s="58">
        <v>-0.392619</v>
      </c>
      <c r="P23" s="58">
        <v>-0.404194</v>
      </c>
      <c r="Q23" s="58">
        <v>-0.480653</v>
      </c>
      <c r="R23" s="58">
        <v>-0.634042</v>
      </c>
      <c r="S23" s="59">
        <v>-0.640447</v>
      </c>
      <c r="T23" s="58">
        <v>-0.628131</v>
      </c>
      <c r="U23" s="58">
        <v>-0.66398</v>
      </c>
      <c r="V23" s="58">
        <v>-0.687455</v>
      </c>
      <c r="W23" s="58">
        <v>-0.686227</v>
      </c>
      <c r="X23" s="58">
        <v>-0.691429</v>
      </c>
      <c r="Y23" s="58">
        <v>-0.689832</v>
      </c>
      <c r="Z23" s="58">
        <v>-0.762232</v>
      </c>
      <c r="AA23" s="58">
        <v>-0.461755</v>
      </c>
      <c r="AB23" s="58">
        <v>-1.044</v>
      </c>
      <c r="AC23" s="58">
        <v>-0.750242</v>
      </c>
      <c r="AD23" s="58"/>
      <c r="AE23" s="58"/>
      <c r="AF23" s="58"/>
      <c r="AG23" s="12"/>
    </row>
    <row r="24" spans="1:33" ht="20.25">
      <c r="A24" s="9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8"/>
      <c r="M24" s="58"/>
      <c r="N24" s="58"/>
      <c r="O24" s="58"/>
      <c r="P24" s="58"/>
      <c r="Q24" s="58"/>
      <c r="R24" s="58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12"/>
    </row>
    <row r="25" spans="1:33" ht="20.25">
      <c r="A25" s="9" t="s">
        <v>6</v>
      </c>
      <c r="B25" s="58">
        <v>3.675179</v>
      </c>
      <c r="C25" s="58">
        <v>3.507621</v>
      </c>
      <c r="D25" s="58">
        <v>3.010716</v>
      </c>
      <c r="E25" s="58">
        <v>3.078413</v>
      </c>
      <c r="F25" s="58">
        <v>3.088327</v>
      </c>
      <c r="G25" s="58">
        <v>3.216467</v>
      </c>
      <c r="H25" s="58">
        <v>3.128754</v>
      </c>
      <c r="I25" s="58">
        <v>3.166592</v>
      </c>
      <c r="J25" s="58">
        <v>3.026374</v>
      </c>
      <c r="K25" s="59">
        <v>3.037205</v>
      </c>
      <c r="L25" s="58">
        <v>2.926773</v>
      </c>
      <c r="M25" s="58">
        <v>2.956328</v>
      </c>
      <c r="N25" s="58">
        <v>2.988</v>
      </c>
      <c r="O25" s="58">
        <v>3.185949</v>
      </c>
      <c r="P25" s="58">
        <v>3.04976</v>
      </c>
      <c r="Q25" s="58">
        <v>2.957599</v>
      </c>
      <c r="R25" s="58">
        <v>2.962723</v>
      </c>
      <c r="S25" s="59">
        <v>2.949398</v>
      </c>
      <c r="T25" s="58">
        <v>3.173279</v>
      </c>
      <c r="U25" s="58">
        <v>3.229152</v>
      </c>
      <c r="V25" s="58">
        <v>3.037795</v>
      </c>
      <c r="W25" s="58">
        <v>2.983503</v>
      </c>
      <c r="X25" s="58">
        <v>3.015065</v>
      </c>
      <c r="Y25" s="58">
        <v>3.018228</v>
      </c>
      <c r="Z25" s="58">
        <v>2.846118</v>
      </c>
      <c r="AA25" s="58">
        <v>2.966759</v>
      </c>
      <c r="AB25" s="58">
        <v>3.108317</v>
      </c>
      <c r="AC25" s="58">
        <v>3.014413</v>
      </c>
      <c r="AD25" s="58"/>
      <c r="AE25" s="58"/>
      <c r="AF25" s="58"/>
      <c r="AG25" s="12"/>
    </row>
    <row r="26" spans="1:33" ht="20.25">
      <c r="A26" s="9"/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58"/>
      <c r="M26" s="58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12"/>
    </row>
    <row r="27" spans="1:33" ht="20.25">
      <c r="A27" s="9" t="s">
        <v>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/>
      <c r="AE27" s="58"/>
      <c r="AF27" s="58"/>
      <c r="AG27" s="12"/>
    </row>
    <row r="28" spans="1:33" ht="20.25">
      <c r="A28" s="9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8"/>
      <c r="M28" s="58"/>
      <c r="N28" s="58"/>
      <c r="O28" s="58"/>
      <c r="P28" s="58"/>
      <c r="Q28" s="58"/>
      <c r="R28" s="58"/>
      <c r="S28" s="5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12"/>
    </row>
    <row r="29" spans="1:33" ht="20.25">
      <c r="A29" s="9" t="s">
        <v>8</v>
      </c>
      <c r="B29" s="58">
        <v>0.762652</v>
      </c>
      <c r="C29" s="58">
        <v>0.785515</v>
      </c>
      <c r="D29" s="58">
        <v>0.74069</v>
      </c>
      <c r="E29" s="58">
        <v>0.71299</v>
      </c>
      <c r="F29" s="58">
        <v>0.705763</v>
      </c>
      <c r="G29" s="58">
        <v>0.699514</v>
      </c>
      <c r="H29" s="58">
        <v>0.721983</v>
      </c>
      <c r="I29" s="58">
        <v>0.724528</v>
      </c>
      <c r="J29" s="58">
        <v>0.777785</v>
      </c>
      <c r="K29" s="59">
        <v>0.352674</v>
      </c>
      <c r="L29" s="58">
        <v>1.065124</v>
      </c>
      <c r="M29" s="58">
        <v>0.590578</v>
      </c>
      <c r="N29" s="58">
        <v>0.71691</v>
      </c>
      <c r="O29" s="58">
        <v>0.678364</v>
      </c>
      <c r="P29" s="58">
        <v>0.705165</v>
      </c>
      <c r="Q29" s="58">
        <v>0.696426</v>
      </c>
      <c r="R29" s="58">
        <v>0.189664</v>
      </c>
      <c r="S29" s="59">
        <v>0</v>
      </c>
      <c r="T29" s="58">
        <v>0</v>
      </c>
      <c r="U29" s="58">
        <v>0</v>
      </c>
      <c r="V29" s="58">
        <v>0</v>
      </c>
      <c r="W29" s="58">
        <v>0.044363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/>
      <c r="AE29" s="58"/>
      <c r="AF29" s="58"/>
      <c r="AG29" s="12"/>
    </row>
    <row r="30" spans="1:34" ht="20.25">
      <c r="A30" s="9"/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58"/>
      <c r="M30" s="58"/>
      <c r="N30" s="58"/>
      <c r="O30" s="58"/>
      <c r="P30" s="58"/>
      <c r="Q30" s="58"/>
      <c r="R30" s="58"/>
      <c r="S30" s="5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12"/>
      <c r="AH30" s="11"/>
    </row>
    <row r="31" spans="1:33" ht="20.25">
      <c r="A31" s="33" t="s">
        <v>38</v>
      </c>
      <c r="B31" s="13">
        <v>1.586251</v>
      </c>
      <c r="C31" s="13">
        <v>1.688372</v>
      </c>
      <c r="D31" s="12">
        <v>1.592993</v>
      </c>
      <c r="E31" s="12">
        <v>1.556817</v>
      </c>
      <c r="F31" s="12">
        <v>1.456839</v>
      </c>
      <c r="G31" s="12">
        <v>1.56273</v>
      </c>
      <c r="H31" s="12">
        <v>1.54642</v>
      </c>
      <c r="I31" s="13">
        <v>1.412034</v>
      </c>
      <c r="J31" s="12">
        <v>1.168356</v>
      </c>
      <c r="K31" s="25">
        <v>1.201051</v>
      </c>
      <c r="L31" s="13">
        <v>1.253552</v>
      </c>
      <c r="M31" s="13">
        <v>0</v>
      </c>
      <c r="N31" s="13">
        <v>1.20076</v>
      </c>
      <c r="O31" s="13">
        <v>1.212058</v>
      </c>
      <c r="P31" s="13">
        <v>1.1357</v>
      </c>
      <c r="Q31" s="13">
        <v>1.102353</v>
      </c>
      <c r="R31" s="13">
        <v>1.209306</v>
      </c>
      <c r="S31" s="25">
        <v>1.216211</v>
      </c>
      <c r="T31" s="13">
        <v>1.176843</v>
      </c>
      <c r="U31" s="13">
        <v>1.170412</v>
      </c>
      <c r="V31" s="13">
        <v>1.157272</v>
      </c>
      <c r="W31" s="13">
        <v>1.157377</v>
      </c>
      <c r="X31" s="13">
        <v>1.110725</v>
      </c>
      <c r="Y31" s="13">
        <v>1.086327</v>
      </c>
      <c r="Z31" s="13">
        <v>1.113855</v>
      </c>
      <c r="AA31" s="13">
        <v>1.16292</v>
      </c>
      <c r="AB31" s="13">
        <v>1.150735</v>
      </c>
      <c r="AC31" s="13">
        <v>1.175382</v>
      </c>
      <c r="AD31" s="13"/>
      <c r="AE31" s="13"/>
      <c r="AF31" s="13"/>
      <c r="AG31" s="29"/>
    </row>
    <row r="32" spans="1:33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>
      <c r="A33" s="9"/>
      <c r="B33" s="15">
        <f aca="true" t="shared" si="1" ref="B33:N33">SUM(B21:B31)</f>
        <v>19.016517</v>
      </c>
      <c r="C33" s="15">
        <f t="shared" si="1"/>
        <v>19.286349</v>
      </c>
      <c r="D33" s="15">
        <f t="shared" si="1"/>
        <v>19.440685000000002</v>
      </c>
      <c r="E33" s="15">
        <f t="shared" si="1"/>
        <v>20.296351</v>
      </c>
      <c r="F33" s="15">
        <f t="shared" si="1"/>
        <v>19.965139</v>
      </c>
      <c r="G33" s="15">
        <f t="shared" si="1"/>
        <v>16.502354</v>
      </c>
      <c r="H33" s="15">
        <f t="shared" si="1"/>
        <v>17.706375</v>
      </c>
      <c r="I33" s="15">
        <f t="shared" si="1"/>
        <v>18.546295999999998</v>
      </c>
      <c r="J33" s="15">
        <f t="shared" si="1"/>
        <v>18.794524</v>
      </c>
      <c r="K33" s="26">
        <f t="shared" si="1"/>
        <v>18.88677</v>
      </c>
      <c r="L33" s="15">
        <f t="shared" si="1"/>
        <v>14.750609999999998</v>
      </c>
      <c r="M33" s="15">
        <f t="shared" si="1"/>
        <v>14.265489000000002</v>
      </c>
      <c r="N33" s="15">
        <f t="shared" si="1"/>
        <v>20.593659</v>
      </c>
      <c r="O33" s="15">
        <f aca="true" t="shared" si="2" ref="O33:AF33">SUM(O21:O31)</f>
        <v>19.074809</v>
      </c>
      <c r="P33" s="15">
        <f t="shared" si="2"/>
        <v>18.512373</v>
      </c>
      <c r="Q33" s="15">
        <f t="shared" si="2"/>
        <v>17.950787000000002</v>
      </c>
      <c r="R33" s="15">
        <f t="shared" si="2"/>
        <v>19.587074</v>
      </c>
      <c r="S33" s="26">
        <f t="shared" si="2"/>
        <v>17.479744</v>
      </c>
      <c r="T33" s="15">
        <f t="shared" si="2"/>
        <v>19.431944</v>
      </c>
      <c r="U33" s="15">
        <f t="shared" si="2"/>
        <v>18.374733</v>
      </c>
      <c r="V33" s="15">
        <f t="shared" si="2"/>
        <v>20.839253999999997</v>
      </c>
      <c r="W33" s="15">
        <f t="shared" si="2"/>
        <v>18.465874</v>
      </c>
      <c r="X33" s="15">
        <f t="shared" si="2"/>
        <v>20.418985</v>
      </c>
      <c r="Y33" s="15">
        <f t="shared" si="2"/>
        <v>16.547785</v>
      </c>
      <c r="Z33" s="15">
        <f t="shared" si="2"/>
        <v>18.802875</v>
      </c>
      <c r="AA33" s="15">
        <f t="shared" si="2"/>
        <v>19.112686</v>
      </c>
      <c r="AB33" s="15">
        <f t="shared" si="2"/>
        <v>19.86121</v>
      </c>
      <c r="AC33" s="15">
        <f t="shared" si="2"/>
        <v>20.589927</v>
      </c>
      <c r="AD33" s="15">
        <f t="shared" si="2"/>
        <v>0</v>
      </c>
      <c r="AE33" s="15">
        <f t="shared" si="2"/>
        <v>0</v>
      </c>
      <c r="AF33" s="15">
        <f t="shared" si="2"/>
        <v>0</v>
      </c>
      <c r="AG33" s="15"/>
    </row>
    <row r="34" spans="1:33" ht="20.25">
      <c r="A34" s="51" t="s">
        <v>9</v>
      </c>
      <c r="B34" s="41"/>
      <c r="C34" s="41"/>
      <c r="D34" s="41"/>
      <c r="E34" s="41"/>
      <c r="F34" s="41"/>
      <c r="G34" s="41"/>
      <c r="H34" s="41"/>
      <c r="I34" s="41"/>
      <c r="J34" s="41"/>
      <c r="K34" s="44"/>
      <c r="L34" s="41"/>
      <c r="M34" s="41"/>
      <c r="N34" s="41"/>
      <c r="O34" s="41"/>
      <c r="P34" s="41"/>
      <c r="Q34" s="41"/>
      <c r="R34" s="41"/>
      <c r="S34" s="44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2"/>
    </row>
    <row r="35" spans="1:33" ht="20.25">
      <c r="A35" s="38"/>
      <c r="B35" s="41"/>
      <c r="C35" s="41"/>
      <c r="D35" s="41"/>
      <c r="E35" s="41"/>
      <c r="F35" s="41"/>
      <c r="G35" s="41"/>
      <c r="H35" s="41"/>
      <c r="I35" s="41"/>
      <c r="J35" s="41"/>
      <c r="K35" s="44"/>
      <c r="L35" s="41"/>
      <c r="M35" s="41"/>
      <c r="N35" s="41"/>
      <c r="O35" s="41"/>
      <c r="P35" s="41"/>
      <c r="Q35" s="41"/>
      <c r="R35" s="41"/>
      <c r="S35" s="44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2"/>
    </row>
    <row r="36" spans="1:33" ht="20.25">
      <c r="A36" s="38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12"/>
    </row>
    <row r="37" spans="1:33" ht="20.25">
      <c r="A37" s="38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2"/>
    </row>
    <row r="38" spans="1:33" ht="20.25">
      <c r="A38" s="38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6"/>
    </row>
    <row r="39" spans="1:33" ht="20.25">
      <c r="A39" s="38" t="s">
        <v>28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12"/>
    </row>
    <row r="40" spans="1:33" ht="20.25">
      <c r="A40" s="38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12"/>
    </row>
    <row r="41" spans="1:33" ht="20.25">
      <c r="A41" s="38" t="s">
        <v>31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12"/>
    </row>
    <row r="42" spans="1:33" ht="20.25">
      <c r="A42" s="38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2"/>
    </row>
    <row r="43" spans="1:34" ht="20.25">
      <c r="A43" s="38" t="s">
        <v>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12"/>
      <c r="AH43" s="11"/>
    </row>
    <row r="44" spans="1:33" ht="20.25">
      <c r="A44" s="38" t="s">
        <v>12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12"/>
    </row>
    <row r="45" spans="1:33" ht="20.25">
      <c r="A45" s="38" t="s">
        <v>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9"/>
    </row>
    <row r="46" spans="1:33" ht="20.25">
      <c r="A46" s="38"/>
      <c r="B46" s="41"/>
      <c r="C46" s="41"/>
      <c r="D46" s="47"/>
      <c r="E46" s="41"/>
      <c r="F46" s="47"/>
      <c r="G46" s="47"/>
      <c r="H46" s="41"/>
      <c r="I46" s="41"/>
      <c r="J46" s="41"/>
      <c r="K46" s="44"/>
      <c r="L46" s="41"/>
      <c r="M46" s="41"/>
      <c r="N46" s="41"/>
      <c r="O46" s="41"/>
      <c r="P46" s="41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5"/>
    </row>
    <row r="47" spans="1:33" ht="20.25">
      <c r="A47" s="38"/>
      <c r="B47" s="49">
        <f aca="true" t="shared" si="3" ref="B47:AE47">SUM(B36+B42+B43+B44+B45)</f>
        <v>0</v>
      </c>
      <c r="C47" s="49">
        <f t="shared" si="3"/>
        <v>0</v>
      </c>
      <c r="D47" s="49">
        <f t="shared" si="3"/>
        <v>0</v>
      </c>
      <c r="E47" s="49">
        <f t="shared" si="3"/>
        <v>0</v>
      </c>
      <c r="F47" s="49">
        <f t="shared" si="3"/>
        <v>0</v>
      </c>
      <c r="G47" s="49">
        <f t="shared" si="3"/>
        <v>0</v>
      </c>
      <c r="H47" s="49">
        <f t="shared" si="3"/>
        <v>0</v>
      </c>
      <c r="I47" s="49">
        <f t="shared" si="3"/>
        <v>0</v>
      </c>
      <c r="J47" s="49">
        <f t="shared" si="3"/>
        <v>0</v>
      </c>
      <c r="K47" s="49">
        <f t="shared" si="3"/>
        <v>0</v>
      </c>
      <c r="L47" s="49">
        <f t="shared" si="3"/>
        <v>0</v>
      </c>
      <c r="M47" s="49">
        <f t="shared" si="3"/>
        <v>0</v>
      </c>
      <c r="N47" s="49">
        <f t="shared" si="3"/>
        <v>0</v>
      </c>
      <c r="O47" s="49">
        <f t="shared" si="3"/>
        <v>0</v>
      </c>
      <c r="P47" s="49">
        <f t="shared" si="3"/>
        <v>0</v>
      </c>
      <c r="Q47" s="49">
        <f t="shared" si="3"/>
        <v>0</v>
      </c>
      <c r="R47" s="49">
        <f t="shared" si="3"/>
        <v>0</v>
      </c>
      <c r="S47" s="49">
        <f t="shared" si="3"/>
        <v>0</v>
      </c>
      <c r="T47" s="49">
        <f t="shared" si="3"/>
        <v>0</v>
      </c>
      <c r="U47" s="49">
        <f t="shared" si="3"/>
        <v>0</v>
      </c>
      <c r="V47" s="49">
        <f t="shared" si="3"/>
        <v>0</v>
      </c>
      <c r="W47" s="49">
        <f t="shared" si="3"/>
        <v>0</v>
      </c>
      <c r="X47" s="49">
        <f t="shared" si="3"/>
        <v>0</v>
      </c>
      <c r="Y47" s="49">
        <f t="shared" si="3"/>
        <v>0</v>
      </c>
      <c r="Z47" s="49">
        <f t="shared" si="3"/>
        <v>0</v>
      </c>
      <c r="AA47" s="49">
        <f t="shared" si="3"/>
        <v>0</v>
      </c>
      <c r="AB47" s="49">
        <f t="shared" si="3"/>
        <v>0</v>
      </c>
      <c r="AC47" s="49">
        <f t="shared" si="3"/>
        <v>0</v>
      </c>
      <c r="AD47" s="49">
        <f t="shared" si="3"/>
        <v>0</v>
      </c>
      <c r="AE47" s="49">
        <f t="shared" si="3"/>
        <v>0</v>
      </c>
      <c r="AF47" s="49"/>
      <c r="AG47" s="15"/>
    </row>
    <row r="48" spans="1:33" ht="20.25">
      <c r="A48" s="37" t="s">
        <v>13</v>
      </c>
      <c r="B48" s="41"/>
      <c r="C48" s="41"/>
      <c r="D48" s="41"/>
      <c r="E48" s="41"/>
      <c r="F48" s="41"/>
      <c r="G48" s="41"/>
      <c r="H48" s="41"/>
      <c r="I48" s="41"/>
      <c r="J48" s="41"/>
      <c r="K48" s="44"/>
      <c r="L48" s="41"/>
      <c r="M48" s="41"/>
      <c r="N48" s="41"/>
      <c r="O48" s="41"/>
      <c r="P48" s="41"/>
      <c r="Q48" s="41"/>
      <c r="R48" s="41"/>
      <c r="S48" s="44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2"/>
    </row>
    <row r="49" spans="1:33" ht="20.25">
      <c r="A49" s="37"/>
      <c r="B49" s="41"/>
      <c r="C49" s="41"/>
      <c r="D49" s="41"/>
      <c r="E49" s="41"/>
      <c r="F49" s="41"/>
      <c r="G49" s="41"/>
      <c r="H49" s="41"/>
      <c r="I49" s="41"/>
      <c r="J49" s="41"/>
      <c r="K49" s="44"/>
      <c r="L49" s="41"/>
      <c r="M49" s="41"/>
      <c r="N49" s="41"/>
      <c r="O49" s="41"/>
      <c r="P49" s="41"/>
      <c r="Q49" s="41"/>
      <c r="R49" s="41"/>
      <c r="S49" s="44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2"/>
    </row>
    <row r="50" spans="1:33" ht="20.25">
      <c r="A50" s="38" t="s">
        <v>14</v>
      </c>
      <c r="B50" s="41"/>
      <c r="C50" s="41"/>
      <c r="D50" s="41"/>
      <c r="E50" s="41"/>
      <c r="F50" s="41"/>
      <c r="G50" s="41"/>
      <c r="H50" s="41"/>
      <c r="I50" s="41"/>
      <c r="J50" s="41"/>
      <c r="K50" s="44"/>
      <c r="L50" s="41"/>
      <c r="M50" s="41"/>
      <c r="N50" s="41"/>
      <c r="O50" s="41"/>
      <c r="P50" s="41"/>
      <c r="Q50" s="41"/>
      <c r="R50" s="41"/>
      <c r="S50" s="44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12"/>
    </row>
    <row r="51" spans="1:33" ht="20.25">
      <c r="A51" s="38"/>
      <c r="B51" s="41"/>
      <c r="C51" s="41"/>
      <c r="D51" s="41"/>
      <c r="E51" s="41"/>
      <c r="F51" s="41"/>
      <c r="G51" s="41"/>
      <c r="H51" s="41"/>
      <c r="I51" s="43"/>
      <c r="J51" s="41"/>
      <c r="K51" s="44"/>
      <c r="L51" s="41"/>
      <c r="M51" s="41"/>
      <c r="N51" s="41"/>
      <c r="O51" s="41"/>
      <c r="P51" s="41"/>
      <c r="Q51" s="41"/>
      <c r="R51" s="41"/>
      <c r="S51" s="44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2"/>
    </row>
    <row r="52" spans="1:33" ht="20.25">
      <c r="A52" s="38" t="s">
        <v>5</v>
      </c>
      <c r="B52" s="41"/>
      <c r="C52" s="41"/>
      <c r="D52" s="41"/>
      <c r="E52" s="41"/>
      <c r="F52" s="41"/>
      <c r="G52" s="41"/>
      <c r="H52" s="41"/>
      <c r="I52" s="41"/>
      <c r="J52" s="41"/>
      <c r="K52" s="44"/>
      <c r="L52" s="41"/>
      <c r="M52" s="41"/>
      <c r="N52" s="41"/>
      <c r="O52" s="41"/>
      <c r="P52" s="41"/>
      <c r="Q52" s="41"/>
      <c r="R52" s="41"/>
      <c r="S52" s="44"/>
      <c r="T52" s="41"/>
      <c r="U52" s="41"/>
      <c r="V52" s="41"/>
      <c r="W52" s="41"/>
      <c r="X52" s="41"/>
      <c r="Y52" s="41"/>
      <c r="Z52" s="43"/>
      <c r="AA52" s="41"/>
      <c r="AB52" s="41"/>
      <c r="AC52" s="41"/>
      <c r="AD52" s="41"/>
      <c r="AE52" s="41"/>
      <c r="AF52" s="41"/>
      <c r="AG52" s="12"/>
    </row>
    <row r="53" spans="1:33" ht="20.25">
      <c r="A53" s="38"/>
      <c r="B53" s="41"/>
      <c r="C53" s="41"/>
      <c r="D53" s="41"/>
      <c r="E53" s="41"/>
      <c r="F53" s="41"/>
      <c r="G53" s="41"/>
      <c r="H53" s="41"/>
      <c r="I53" s="43"/>
      <c r="J53" s="41"/>
      <c r="K53" s="44"/>
      <c r="L53" s="41"/>
      <c r="M53" s="41"/>
      <c r="N53" s="41"/>
      <c r="O53" s="41"/>
      <c r="P53" s="41"/>
      <c r="Q53" s="41"/>
      <c r="R53" s="41"/>
      <c r="S53" s="44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2"/>
    </row>
    <row r="54" spans="1:33" ht="20.25">
      <c r="A54" s="38" t="s">
        <v>15</v>
      </c>
      <c r="B54" s="41"/>
      <c r="C54" s="41"/>
      <c r="D54" s="41"/>
      <c r="E54" s="41"/>
      <c r="F54" s="41"/>
      <c r="G54" s="41"/>
      <c r="H54" s="41"/>
      <c r="I54" s="41"/>
      <c r="J54" s="41"/>
      <c r="K54" s="44"/>
      <c r="L54" s="41"/>
      <c r="M54" s="41"/>
      <c r="N54" s="41"/>
      <c r="O54" s="41"/>
      <c r="P54" s="41"/>
      <c r="Q54" s="41"/>
      <c r="R54" s="41"/>
      <c r="S54" s="44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12"/>
    </row>
    <row r="55" spans="1:33" ht="20.25">
      <c r="A55" s="38"/>
      <c r="B55" s="41"/>
      <c r="C55" s="41"/>
      <c r="D55" s="41"/>
      <c r="E55" s="41"/>
      <c r="F55" s="41"/>
      <c r="G55" s="41"/>
      <c r="H55" s="41"/>
      <c r="I55" s="43"/>
      <c r="J55" s="41"/>
      <c r="K55" s="44"/>
      <c r="L55" s="41"/>
      <c r="M55" s="41"/>
      <c r="N55" s="41"/>
      <c r="O55" s="41"/>
      <c r="P55" s="41"/>
      <c r="Q55" s="41"/>
      <c r="R55" s="41"/>
      <c r="S55" s="44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2"/>
    </row>
    <row r="56" spans="1:33" ht="20.25">
      <c r="A56" s="38" t="s">
        <v>12</v>
      </c>
      <c r="B56" s="45"/>
      <c r="C56" s="45"/>
      <c r="D56" s="41"/>
      <c r="E56" s="45"/>
      <c r="F56" s="41"/>
      <c r="G56" s="41"/>
      <c r="H56" s="41"/>
      <c r="I56" s="45"/>
      <c r="J56" s="45"/>
      <c r="K56" s="44"/>
      <c r="L56" s="45"/>
      <c r="M56" s="45"/>
      <c r="N56" s="45"/>
      <c r="O56" s="45"/>
      <c r="P56" s="45"/>
      <c r="Q56" s="45"/>
      <c r="R56" s="45"/>
      <c r="S56" s="46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9"/>
    </row>
    <row r="57" spans="1:33" ht="20.25">
      <c r="A57" s="38"/>
      <c r="B57" s="52"/>
      <c r="C57" s="52"/>
      <c r="D57" s="47"/>
      <c r="E57" s="41"/>
      <c r="F57" s="47"/>
      <c r="G57" s="47"/>
      <c r="H57" s="47"/>
      <c r="I57" s="41"/>
      <c r="J57" s="41"/>
      <c r="K57" s="48"/>
      <c r="L57" s="41"/>
      <c r="M57" s="41"/>
      <c r="N57" s="41"/>
      <c r="O57" s="41"/>
      <c r="P57" s="41"/>
      <c r="Q57" s="49"/>
      <c r="R57" s="49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5"/>
    </row>
    <row r="58" spans="1:33" ht="20.25">
      <c r="A58" s="38"/>
      <c r="B58" s="49">
        <f aca="true" t="shared" si="4" ref="B58:AE58">SUM(B50:B56)</f>
        <v>0</v>
      </c>
      <c r="C58" s="49">
        <f t="shared" si="4"/>
        <v>0</v>
      </c>
      <c r="D58" s="49">
        <f t="shared" si="4"/>
        <v>0</v>
      </c>
      <c r="E58" s="49">
        <f t="shared" si="4"/>
        <v>0</v>
      </c>
      <c r="F58" s="49">
        <f t="shared" si="4"/>
        <v>0</v>
      </c>
      <c r="G58" s="49">
        <f t="shared" si="4"/>
        <v>0</v>
      </c>
      <c r="H58" s="49">
        <f t="shared" si="4"/>
        <v>0</v>
      </c>
      <c r="I58" s="49">
        <f t="shared" si="4"/>
        <v>0</v>
      </c>
      <c r="J58" s="49">
        <f t="shared" si="4"/>
        <v>0</v>
      </c>
      <c r="K58" s="50">
        <f t="shared" si="4"/>
        <v>0</v>
      </c>
      <c r="L58" s="49">
        <f t="shared" si="4"/>
        <v>0</v>
      </c>
      <c r="M58" s="49">
        <f t="shared" si="4"/>
        <v>0</v>
      </c>
      <c r="N58" s="49">
        <f t="shared" si="4"/>
        <v>0</v>
      </c>
      <c r="O58" s="49">
        <f t="shared" si="4"/>
        <v>0</v>
      </c>
      <c r="P58" s="49">
        <f t="shared" si="4"/>
        <v>0</v>
      </c>
      <c r="Q58" s="49">
        <f t="shared" si="4"/>
        <v>0</v>
      </c>
      <c r="R58" s="49">
        <f t="shared" si="4"/>
        <v>0</v>
      </c>
      <c r="S58" s="50">
        <f t="shared" si="4"/>
        <v>0</v>
      </c>
      <c r="T58" s="49">
        <f t="shared" si="4"/>
        <v>0</v>
      </c>
      <c r="U58" s="49">
        <f t="shared" si="4"/>
        <v>0</v>
      </c>
      <c r="V58" s="49">
        <f t="shared" si="4"/>
        <v>0</v>
      </c>
      <c r="W58" s="49">
        <f t="shared" si="4"/>
        <v>0</v>
      </c>
      <c r="X58" s="49">
        <f t="shared" si="4"/>
        <v>0</v>
      </c>
      <c r="Y58" s="49">
        <f t="shared" si="4"/>
        <v>0</v>
      </c>
      <c r="Z58" s="49">
        <f t="shared" si="4"/>
        <v>0</v>
      </c>
      <c r="AA58" s="49">
        <f t="shared" si="4"/>
        <v>0</v>
      </c>
      <c r="AB58" s="49">
        <f t="shared" si="4"/>
        <v>0</v>
      </c>
      <c r="AC58" s="49">
        <f t="shared" si="4"/>
        <v>0</v>
      </c>
      <c r="AD58" s="49">
        <f t="shared" si="4"/>
        <v>0</v>
      </c>
      <c r="AE58" s="49">
        <f t="shared" si="4"/>
        <v>0</v>
      </c>
      <c r="AF58" s="49"/>
      <c r="AG58" s="15"/>
    </row>
    <row r="59" spans="1:34" ht="20.25">
      <c r="A59" s="37" t="s">
        <v>16</v>
      </c>
      <c r="B59" s="41"/>
      <c r="C59" s="41"/>
      <c r="D59" s="41"/>
      <c r="E59" s="41"/>
      <c r="F59" s="41"/>
      <c r="G59" s="41"/>
      <c r="H59" s="41"/>
      <c r="I59" s="41"/>
      <c r="J59" s="41"/>
      <c r="K59" s="44"/>
      <c r="L59" s="41"/>
      <c r="M59" s="41"/>
      <c r="N59" s="41"/>
      <c r="O59" s="41"/>
      <c r="P59" s="41"/>
      <c r="Q59" s="41"/>
      <c r="R59" s="41"/>
      <c r="S59" s="44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12"/>
      <c r="AH59" s="11"/>
    </row>
    <row r="60" spans="1:34" ht="20.25">
      <c r="A60" s="38"/>
      <c r="B60" s="41"/>
      <c r="C60" s="41"/>
      <c r="D60" s="41"/>
      <c r="E60" s="41"/>
      <c r="F60" s="41"/>
      <c r="G60" s="41"/>
      <c r="H60" s="41"/>
      <c r="I60" s="41"/>
      <c r="J60" s="41"/>
      <c r="K60" s="44"/>
      <c r="L60" s="41"/>
      <c r="M60" s="41"/>
      <c r="N60" s="41"/>
      <c r="O60" s="41"/>
      <c r="P60" s="41"/>
      <c r="Q60" s="41"/>
      <c r="R60" s="41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5"/>
      <c r="AH60" s="11"/>
    </row>
    <row r="61" spans="1:33" ht="20.25">
      <c r="A61" s="38" t="s">
        <v>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3"/>
      <c r="P61" s="53"/>
      <c r="Q61" s="53"/>
      <c r="R61" s="53"/>
      <c r="S61" s="54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30"/>
    </row>
    <row r="62" spans="1:33" ht="20.25">
      <c r="A62" s="38"/>
      <c r="B62" s="41"/>
      <c r="C62" s="41"/>
      <c r="D62" s="41"/>
      <c r="E62" s="41"/>
      <c r="F62" s="41"/>
      <c r="G62" s="41"/>
      <c r="H62" s="41"/>
      <c r="I62" s="41"/>
      <c r="J62" s="41"/>
      <c r="K62" s="44"/>
      <c r="L62" s="41"/>
      <c r="M62" s="41"/>
      <c r="N62" s="41"/>
      <c r="O62" s="41"/>
      <c r="P62" s="41"/>
      <c r="Q62" s="41"/>
      <c r="R62" s="41"/>
      <c r="S62" s="44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12"/>
    </row>
    <row r="63" spans="1:33" ht="20.25">
      <c r="A63" s="38" t="s">
        <v>17</v>
      </c>
      <c r="B63" s="41">
        <f aca="true" t="shared" si="5" ref="B63:AE63">SUM(B18+B33+B47+B58+B61)</f>
        <v>19.016517</v>
      </c>
      <c r="C63" s="41">
        <f t="shared" si="5"/>
        <v>19.286349</v>
      </c>
      <c r="D63" s="41">
        <f t="shared" si="5"/>
        <v>19.440685000000002</v>
      </c>
      <c r="E63" s="41">
        <f t="shared" si="5"/>
        <v>20.296351</v>
      </c>
      <c r="F63" s="41">
        <f t="shared" si="5"/>
        <v>19.965139</v>
      </c>
      <c r="G63" s="41">
        <f t="shared" si="5"/>
        <v>16.502354</v>
      </c>
      <c r="H63" s="41">
        <f t="shared" si="5"/>
        <v>17.706375</v>
      </c>
      <c r="I63" s="41">
        <f t="shared" si="5"/>
        <v>18.546295999999998</v>
      </c>
      <c r="J63" s="41">
        <f t="shared" si="5"/>
        <v>18.794524</v>
      </c>
      <c r="K63" s="44">
        <f t="shared" si="5"/>
        <v>18.88677</v>
      </c>
      <c r="L63" s="41">
        <f t="shared" si="5"/>
        <v>14.750609999999998</v>
      </c>
      <c r="M63" s="41">
        <f t="shared" si="5"/>
        <v>14.265489000000002</v>
      </c>
      <c r="N63" s="41">
        <f t="shared" si="5"/>
        <v>20.593659</v>
      </c>
      <c r="O63" s="41">
        <f t="shared" si="5"/>
        <v>19.074809</v>
      </c>
      <c r="P63" s="41">
        <f t="shared" si="5"/>
        <v>18.512373</v>
      </c>
      <c r="Q63" s="41">
        <f t="shared" si="5"/>
        <v>17.950787000000002</v>
      </c>
      <c r="R63" s="41">
        <f t="shared" si="5"/>
        <v>19.587074</v>
      </c>
      <c r="S63" s="44">
        <f t="shared" si="5"/>
        <v>17.479744</v>
      </c>
      <c r="T63" s="41">
        <f t="shared" si="5"/>
        <v>19.431944</v>
      </c>
      <c r="U63" s="41">
        <f t="shared" si="5"/>
        <v>18.374733</v>
      </c>
      <c r="V63" s="41">
        <f t="shared" si="5"/>
        <v>20.839253999999997</v>
      </c>
      <c r="W63" s="41">
        <f t="shared" si="5"/>
        <v>18.465874</v>
      </c>
      <c r="X63" s="41">
        <f t="shared" si="5"/>
        <v>20.418985</v>
      </c>
      <c r="Y63" s="41">
        <f t="shared" si="5"/>
        <v>16.547785</v>
      </c>
      <c r="Z63" s="41">
        <f t="shared" si="5"/>
        <v>18.802875</v>
      </c>
      <c r="AA63" s="41">
        <f t="shared" si="5"/>
        <v>19.112686</v>
      </c>
      <c r="AB63" s="41">
        <f t="shared" si="5"/>
        <v>19.86121</v>
      </c>
      <c r="AC63" s="41">
        <f t="shared" si="5"/>
        <v>20.589927</v>
      </c>
      <c r="AD63" s="41">
        <f t="shared" si="5"/>
        <v>0</v>
      </c>
      <c r="AE63" s="41">
        <f t="shared" si="5"/>
        <v>0</v>
      </c>
      <c r="AF63" s="41"/>
      <c r="AG63" s="12"/>
    </row>
    <row r="64" spans="1:33" ht="20.25">
      <c r="A64" s="38"/>
      <c r="B64" s="43"/>
      <c r="C64" s="38"/>
      <c r="D64" s="43"/>
      <c r="E64" s="41"/>
      <c r="F64" s="43"/>
      <c r="G64" s="43"/>
      <c r="H64" s="41"/>
      <c r="I64" s="41"/>
      <c r="J64" s="41"/>
      <c r="K64" s="44"/>
      <c r="L64" s="41"/>
      <c r="M64" s="41"/>
      <c r="N64" s="41"/>
      <c r="O64" s="41"/>
      <c r="P64" s="41"/>
      <c r="Q64" s="41"/>
      <c r="R64" s="41"/>
      <c r="S64" s="44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2"/>
    </row>
    <row r="65" spans="1:33" ht="20.25">
      <c r="A65" s="38" t="s">
        <v>18</v>
      </c>
      <c r="B65" s="45">
        <f aca="true" t="shared" si="6" ref="B65:AE65">-SUM(B27+B31+B43+B45+B54+B56)</f>
        <v>-1.586251</v>
      </c>
      <c r="C65" s="45">
        <f t="shared" si="6"/>
        <v>-1.688372</v>
      </c>
      <c r="D65" s="45">
        <f t="shared" si="6"/>
        <v>-1.592993</v>
      </c>
      <c r="E65" s="45">
        <f t="shared" si="6"/>
        <v>-1.556817</v>
      </c>
      <c r="F65" s="45">
        <f t="shared" si="6"/>
        <v>-1.456839</v>
      </c>
      <c r="G65" s="45">
        <f t="shared" si="6"/>
        <v>-1.56273</v>
      </c>
      <c r="H65" s="45">
        <f t="shared" si="6"/>
        <v>-1.54642</v>
      </c>
      <c r="I65" s="45">
        <f t="shared" si="6"/>
        <v>-1.412034</v>
      </c>
      <c r="J65" s="45">
        <f t="shared" si="6"/>
        <v>-1.168356</v>
      </c>
      <c r="K65" s="46">
        <f t="shared" si="6"/>
        <v>-1.201051</v>
      </c>
      <c r="L65" s="45">
        <f t="shared" si="6"/>
        <v>-1.253552</v>
      </c>
      <c r="M65" s="45">
        <f t="shared" si="6"/>
        <v>0</v>
      </c>
      <c r="N65" s="45">
        <f t="shared" si="6"/>
        <v>-1.20076</v>
      </c>
      <c r="O65" s="45">
        <f t="shared" si="6"/>
        <v>-1.212058</v>
      </c>
      <c r="P65" s="45">
        <f t="shared" si="6"/>
        <v>-1.1357</v>
      </c>
      <c r="Q65" s="45">
        <f t="shared" si="6"/>
        <v>-1.102353</v>
      </c>
      <c r="R65" s="45">
        <f t="shared" si="6"/>
        <v>-1.209306</v>
      </c>
      <c r="S65" s="46">
        <f t="shared" si="6"/>
        <v>-1.216211</v>
      </c>
      <c r="T65" s="45">
        <f t="shared" si="6"/>
        <v>-1.176843</v>
      </c>
      <c r="U65" s="45">
        <f t="shared" si="6"/>
        <v>-1.170412</v>
      </c>
      <c r="V65" s="45">
        <f t="shared" si="6"/>
        <v>-1.157272</v>
      </c>
      <c r="W65" s="45">
        <f t="shared" si="6"/>
        <v>-1.157377</v>
      </c>
      <c r="X65" s="45">
        <f t="shared" si="6"/>
        <v>-1.110725</v>
      </c>
      <c r="Y65" s="45">
        <f t="shared" si="6"/>
        <v>-1.086327</v>
      </c>
      <c r="Z65" s="45">
        <f t="shared" si="6"/>
        <v>-1.113855</v>
      </c>
      <c r="AA65" s="45">
        <f t="shared" si="6"/>
        <v>-1.16292</v>
      </c>
      <c r="AB65" s="45">
        <f t="shared" si="6"/>
        <v>-1.150735</v>
      </c>
      <c r="AC65" s="45">
        <f t="shared" si="6"/>
        <v>-1.175382</v>
      </c>
      <c r="AD65" s="45">
        <f t="shared" si="6"/>
        <v>0</v>
      </c>
      <c r="AE65" s="45">
        <f t="shared" si="6"/>
        <v>0</v>
      </c>
      <c r="AF65" s="45"/>
      <c r="AG65" s="29"/>
    </row>
    <row r="66" spans="1:33" ht="20.25">
      <c r="A66" s="38"/>
      <c r="B66" s="43"/>
      <c r="C66" s="43"/>
      <c r="D66" s="55"/>
      <c r="E66" s="41"/>
      <c r="F66" s="43"/>
      <c r="G66" s="43"/>
      <c r="H66" s="41"/>
      <c r="I66" s="41"/>
      <c r="J66" s="41"/>
      <c r="K66" s="44"/>
      <c r="L66" s="41"/>
      <c r="M66" s="41"/>
      <c r="N66" s="41"/>
      <c r="O66" s="41"/>
      <c r="P66" s="41"/>
      <c r="Q66" s="49"/>
      <c r="R66" s="49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15" t="s">
        <v>27</v>
      </c>
    </row>
    <row r="67" spans="1:33" ht="20.25">
      <c r="A67" s="37" t="s">
        <v>25</v>
      </c>
      <c r="B67" s="49">
        <f aca="true" t="shared" si="7" ref="B67:AC67">SUM(B63:B65)</f>
        <v>17.430266</v>
      </c>
      <c r="C67" s="49">
        <f t="shared" si="7"/>
        <v>17.597977</v>
      </c>
      <c r="D67" s="49">
        <f t="shared" si="7"/>
        <v>17.847692000000002</v>
      </c>
      <c r="E67" s="49">
        <f t="shared" si="7"/>
        <v>18.739534000000003</v>
      </c>
      <c r="F67" s="49">
        <f t="shared" si="7"/>
        <v>18.508300000000002</v>
      </c>
      <c r="G67" s="49">
        <f t="shared" si="7"/>
        <v>14.939624</v>
      </c>
      <c r="H67" s="49">
        <f t="shared" si="7"/>
        <v>16.159955</v>
      </c>
      <c r="I67" s="49">
        <f t="shared" si="7"/>
        <v>17.134262</v>
      </c>
      <c r="J67" s="49">
        <f t="shared" si="7"/>
        <v>17.626168</v>
      </c>
      <c r="K67" s="50">
        <f t="shared" si="7"/>
        <v>17.685719</v>
      </c>
      <c r="L67" s="49">
        <f t="shared" si="7"/>
        <v>13.497057999999999</v>
      </c>
      <c r="M67" s="49">
        <f t="shared" si="7"/>
        <v>14.265489000000002</v>
      </c>
      <c r="N67" s="49">
        <f t="shared" si="7"/>
        <v>19.392899</v>
      </c>
      <c r="O67" s="49">
        <f t="shared" si="7"/>
        <v>17.862751</v>
      </c>
      <c r="P67" s="49">
        <f t="shared" si="7"/>
        <v>17.376673</v>
      </c>
      <c r="Q67" s="49">
        <f t="shared" si="7"/>
        <v>16.848434</v>
      </c>
      <c r="R67" s="49">
        <f t="shared" si="7"/>
        <v>18.377768</v>
      </c>
      <c r="S67" s="50">
        <f t="shared" si="7"/>
        <v>16.263533</v>
      </c>
      <c r="T67" s="56">
        <f t="shared" si="7"/>
        <v>18.255101</v>
      </c>
      <c r="U67" s="49">
        <f t="shared" si="7"/>
        <v>17.204321</v>
      </c>
      <c r="V67" s="49">
        <f t="shared" si="7"/>
        <v>19.681981999999998</v>
      </c>
      <c r="W67" s="49">
        <f t="shared" si="7"/>
        <v>17.308497</v>
      </c>
      <c r="X67" s="49">
        <f t="shared" si="7"/>
        <v>19.30826</v>
      </c>
      <c r="Y67" s="49">
        <f t="shared" si="7"/>
        <v>15.461458</v>
      </c>
      <c r="Z67" s="49">
        <f t="shared" si="7"/>
        <v>17.68902</v>
      </c>
      <c r="AA67" s="49">
        <f t="shared" si="7"/>
        <v>17.949766</v>
      </c>
      <c r="AB67" s="49">
        <f t="shared" si="7"/>
        <v>18.710475</v>
      </c>
      <c r="AC67" s="49">
        <f t="shared" si="7"/>
        <v>19.414545</v>
      </c>
      <c r="AD67" s="49">
        <f>SUM(AD63:AD65)</f>
        <v>0</v>
      </c>
      <c r="AE67" s="49">
        <f>SUM(AE63:AE65)</f>
        <v>0</v>
      </c>
      <c r="AF67" s="49"/>
      <c r="AG67" s="15">
        <f>SUM(B67:AF67)/30</f>
        <v>16.284584233333334</v>
      </c>
    </row>
    <row r="68" spans="1:1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</row>
    <row r="69" spans="1:33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</row>
    <row r="70" spans="2:34" ht="2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</row>
    <row r="72" spans="1:1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2"/>
  <sheetViews>
    <sheetView zoomScale="50" zoomScaleNormal="50" workbookViewId="0" topLeftCell="A1">
      <selection activeCell="T38" sqref="T38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159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0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20.25">
      <c r="A3" s="161">
        <v>38777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38777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AC9" s="5"/>
      <c r="AD9" s="5"/>
      <c r="AE9" s="5"/>
      <c r="AF9" s="5"/>
      <c r="AG9" s="5"/>
      <c r="AH9" s="3"/>
    </row>
    <row r="10" spans="1:34" ht="20.25">
      <c r="A10" s="7"/>
      <c r="B10" s="8" t="s">
        <v>36</v>
      </c>
      <c r="C10" s="8" t="s">
        <v>32</v>
      </c>
      <c r="D10" s="8" t="s">
        <v>33</v>
      </c>
      <c r="E10" s="8" t="s">
        <v>34</v>
      </c>
      <c r="F10" s="8" t="s">
        <v>34</v>
      </c>
      <c r="G10" s="8" t="s">
        <v>35</v>
      </c>
      <c r="H10" s="8" t="s">
        <v>32</v>
      </c>
      <c r="I10" s="8" t="s">
        <v>36</v>
      </c>
      <c r="J10" s="8" t="s">
        <v>32</v>
      </c>
      <c r="K10" s="8" t="s">
        <v>33</v>
      </c>
      <c r="L10" s="8" t="s">
        <v>34</v>
      </c>
      <c r="M10" s="8" t="s">
        <v>34</v>
      </c>
      <c r="N10" s="8" t="s">
        <v>35</v>
      </c>
      <c r="O10" s="8" t="s">
        <v>32</v>
      </c>
      <c r="P10" s="8" t="s">
        <v>36</v>
      </c>
      <c r="Q10" s="8" t="s">
        <v>32</v>
      </c>
      <c r="R10" s="8" t="s">
        <v>33</v>
      </c>
      <c r="S10" s="8" t="s">
        <v>34</v>
      </c>
      <c r="T10" s="8" t="s">
        <v>34</v>
      </c>
      <c r="U10" s="8" t="s">
        <v>35</v>
      </c>
      <c r="V10" s="8" t="s">
        <v>32</v>
      </c>
      <c r="W10" s="8" t="s">
        <v>36</v>
      </c>
      <c r="X10" s="8" t="s">
        <v>32</v>
      </c>
      <c r="Y10" s="8" t="s">
        <v>33</v>
      </c>
      <c r="Z10" s="8" t="s">
        <v>34</v>
      </c>
      <c r="AA10" s="8" t="s">
        <v>34</v>
      </c>
      <c r="AB10" s="8" t="s">
        <v>35</v>
      </c>
      <c r="AC10" s="8" t="s">
        <v>32</v>
      </c>
      <c r="AD10" s="8" t="s">
        <v>36</v>
      </c>
      <c r="AE10" s="8" t="s">
        <v>32</v>
      </c>
      <c r="AF10" s="8" t="s">
        <v>33</v>
      </c>
      <c r="AG10" s="18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  <c r="AG11" s="20"/>
      <c r="AH11" s="3"/>
    </row>
    <row r="12" spans="1:34" ht="20.25">
      <c r="A12" s="37" t="s">
        <v>1</v>
      </c>
      <c r="B12" s="38"/>
      <c r="C12" s="38"/>
      <c r="D12" s="38"/>
      <c r="E12" s="38"/>
      <c r="F12" s="38"/>
      <c r="G12" s="38"/>
      <c r="H12" s="38"/>
      <c r="I12" s="39"/>
      <c r="J12" s="39"/>
      <c r="K12" s="40"/>
      <c r="L12" s="39"/>
      <c r="M12" s="39"/>
      <c r="N12" s="39"/>
      <c r="O12" s="39"/>
      <c r="P12" s="39"/>
      <c r="Q12" s="41"/>
      <c r="R12" s="41"/>
      <c r="S12" s="42"/>
      <c r="T12" s="43"/>
      <c r="U12" s="43"/>
      <c r="V12" s="43"/>
      <c r="W12" s="43"/>
      <c r="X12" s="43"/>
      <c r="Y12" s="43"/>
      <c r="Z12" s="41"/>
      <c r="AA12" s="41"/>
      <c r="AB12" s="41"/>
      <c r="AC12" s="41"/>
      <c r="AD12" s="41"/>
      <c r="AE12" s="41"/>
      <c r="AF12" s="41"/>
      <c r="AG12" s="12"/>
      <c r="AH12" s="4"/>
    </row>
    <row r="13" spans="1:34" ht="20.25">
      <c r="A13" s="38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2"/>
      <c r="AH13" s="6"/>
    </row>
    <row r="14" spans="1:34" ht="20.25">
      <c r="A14" s="38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4"/>
      <c r="L14" s="41"/>
      <c r="M14" s="41"/>
      <c r="N14" s="41"/>
      <c r="O14" s="41"/>
      <c r="P14" s="41"/>
      <c r="Q14" s="41"/>
      <c r="R14" s="41"/>
      <c r="S14" s="4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12"/>
      <c r="AH14" s="7"/>
    </row>
    <row r="15" spans="1:33" ht="20.25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4"/>
      <c r="L15" s="41"/>
      <c r="M15" s="41"/>
      <c r="N15" s="41"/>
      <c r="O15" s="41"/>
      <c r="P15" s="41"/>
      <c r="Q15" s="41"/>
      <c r="R15" s="41"/>
      <c r="S15" s="4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12"/>
    </row>
    <row r="16" spans="1:33" ht="20.25">
      <c r="A16" s="38" t="s">
        <v>3</v>
      </c>
      <c r="B16" s="41"/>
      <c r="C16" s="41"/>
      <c r="D16" s="41"/>
      <c r="E16" s="45"/>
      <c r="F16" s="45"/>
      <c r="G16" s="45"/>
      <c r="H16" s="45"/>
      <c r="I16" s="45"/>
      <c r="J16" s="41"/>
      <c r="K16" s="44"/>
      <c r="L16" s="45"/>
      <c r="M16" s="45"/>
      <c r="N16" s="45"/>
      <c r="O16" s="45"/>
      <c r="P16" s="45"/>
      <c r="Q16" s="45"/>
      <c r="R16" s="45"/>
      <c r="S16" s="4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9"/>
    </row>
    <row r="17" spans="1:34" ht="20.25">
      <c r="A17" s="38"/>
      <c r="B17" s="47"/>
      <c r="C17" s="47"/>
      <c r="D17" s="47"/>
      <c r="E17" s="41"/>
      <c r="F17" s="41"/>
      <c r="G17" s="41"/>
      <c r="H17" s="41"/>
      <c r="I17" s="41"/>
      <c r="J17" s="47"/>
      <c r="K17" s="48"/>
      <c r="L17" s="41"/>
      <c r="M17" s="41"/>
      <c r="N17" s="41"/>
      <c r="O17" s="41"/>
      <c r="P17" s="41"/>
      <c r="Q17" s="49"/>
      <c r="R17" s="49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/>
      <c r="AH17" s="11"/>
    </row>
    <row r="18" spans="1:33" ht="20.25">
      <c r="A18" s="38"/>
      <c r="B18" s="49">
        <f aca="true" t="shared" si="0" ref="B18:AE18">SUM(B14:B16)</f>
        <v>0</v>
      </c>
      <c r="C18" s="49">
        <f t="shared" si="0"/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50">
        <f t="shared" si="0"/>
        <v>0</v>
      </c>
      <c r="L18" s="49">
        <f t="shared" si="0"/>
        <v>0</v>
      </c>
      <c r="M18" s="49">
        <f t="shared" si="0"/>
        <v>0</v>
      </c>
      <c r="N18" s="49">
        <f t="shared" si="0"/>
        <v>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50">
        <f t="shared" si="0"/>
        <v>0</v>
      </c>
      <c r="T18" s="49">
        <f t="shared" si="0"/>
        <v>0</v>
      </c>
      <c r="U18" s="49">
        <f t="shared" si="0"/>
        <v>0</v>
      </c>
      <c r="V18" s="49">
        <f t="shared" si="0"/>
        <v>0</v>
      </c>
      <c r="W18" s="49">
        <f t="shared" si="0"/>
        <v>0</v>
      </c>
      <c r="X18" s="49">
        <f t="shared" si="0"/>
        <v>0</v>
      </c>
      <c r="Y18" s="49">
        <f t="shared" si="0"/>
        <v>0</v>
      </c>
      <c r="Z18" s="49">
        <f t="shared" si="0"/>
        <v>0</v>
      </c>
      <c r="AA18" s="49">
        <f t="shared" si="0"/>
        <v>0</v>
      </c>
      <c r="AB18" s="49">
        <f t="shared" si="0"/>
        <v>0</v>
      </c>
      <c r="AC18" s="49">
        <f t="shared" si="0"/>
        <v>0</v>
      </c>
      <c r="AD18" s="49">
        <f t="shared" si="0"/>
        <v>0</v>
      </c>
      <c r="AE18" s="49">
        <f t="shared" si="0"/>
        <v>0</v>
      </c>
      <c r="AF18" s="49"/>
      <c r="AG18" s="15"/>
    </row>
    <row r="19" spans="1:33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21</v>
      </c>
      <c r="B21" s="36">
        <v>16.214777</v>
      </c>
      <c r="C21" s="36">
        <v>16.008037</v>
      </c>
      <c r="D21" s="36">
        <v>15.71124</v>
      </c>
      <c r="E21" s="36">
        <v>16.666137</v>
      </c>
      <c r="F21" s="36">
        <v>15.874503</v>
      </c>
      <c r="G21" s="36">
        <v>16.264594</v>
      </c>
      <c r="H21" s="36">
        <v>15.352577</v>
      </c>
      <c r="I21" s="36">
        <v>15.863664</v>
      </c>
      <c r="J21" s="34">
        <v>15.095444</v>
      </c>
      <c r="K21" s="35">
        <v>14.441195</v>
      </c>
      <c r="L21" s="34">
        <v>14.959957</v>
      </c>
      <c r="M21" s="34">
        <v>15.516842</v>
      </c>
      <c r="N21" s="34">
        <v>16.180093</v>
      </c>
      <c r="O21" s="34">
        <v>16.13501</v>
      </c>
      <c r="P21" s="34">
        <v>15.506636</v>
      </c>
      <c r="Q21" s="34">
        <v>15.697874</v>
      </c>
      <c r="R21" s="34">
        <v>14.577833</v>
      </c>
      <c r="S21" s="35">
        <v>15.291024</v>
      </c>
      <c r="T21" s="34">
        <v>15.191272</v>
      </c>
      <c r="U21" s="34">
        <v>15.071616</v>
      </c>
      <c r="V21" s="34">
        <v>12.121807</v>
      </c>
      <c r="W21" s="34">
        <v>15.125202</v>
      </c>
      <c r="X21" s="34">
        <v>15.54074</v>
      </c>
      <c r="Y21" s="34">
        <v>16.470872</v>
      </c>
      <c r="Z21" s="34">
        <v>16.028867</v>
      </c>
      <c r="AA21" s="34">
        <v>14.542488</v>
      </c>
      <c r="AB21" s="34">
        <v>16.448795</v>
      </c>
      <c r="AC21" s="34">
        <v>15.441271</v>
      </c>
      <c r="AD21" s="34">
        <v>15.581001</v>
      </c>
      <c r="AE21" s="34">
        <v>16.497743</v>
      </c>
      <c r="AF21" s="34">
        <v>16.739172</v>
      </c>
      <c r="AG21" s="12"/>
    </row>
    <row r="22" spans="1:33" ht="20.25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2"/>
    </row>
    <row r="23" spans="1:33" ht="20.25">
      <c r="A23" s="8" t="s">
        <v>37</v>
      </c>
      <c r="B23" s="34">
        <v>-1.294468</v>
      </c>
      <c r="C23" s="34">
        <v>-0.756525</v>
      </c>
      <c r="D23" s="34">
        <v>-0.755644</v>
      </c>
      <c r="E23" s="34">
        <v>-0.75695</v>
      </c>
      <c r="F23" s="34">
        <v>-0.783249</v>
      </c>
      <c r="G23" s="34">
        <v>-0.804867</v>
      </c>
      <c r="H23" s="34">
        <v>-0.747726</v>
      </c>
      <c r="I23" s="34">
        <v>-0.761178</v>
      </c>
      <c r="J23" s="34">
        <v>-0.784958</v>
      </c>
      <c r="K23" s="35">
        <v>-0.77758</v>
      </c>
      <c r="L23" s="34">
        <v>-0.787389</v>
      </c>
      <c r="M23" s="34">
        <v>-0.79387</v>
      </c>
      <c r="N23" s="34">
        <v>-0.786446</v>
      </c>
      <c r="O23" s="34">
        <v>-0.777722</v>
      </c>
      <c r="P23" s="34">
        <v>-0.798488</v>
      </c>
      <c r="Q23" s="34">
        <v>-0.794959</v>
      </c>
      <c r="R23" s="34">
        <v>-0.754643</v>
      </c>
      <c r="S23" s="35">
        <v>-0.782969</v>
      </c>
      <c r="T23" s="34">
        <v>-0.812871</v>
      </c>
      <c r="U23" s="34">
        <v>-0.787887</v>
      </c>
      <c r="V23" s="34">
        <v>-0.64458</v>
      </c>
      <c r="W23" s="34">
        <v>-0.829424</v>
      </c>
      <c r="X23" s="34">
        <v>-0.828169</v>
      </c>
      <c r="Y23" s="34">
        <v>-0.838142</v>
      </c>
      <c r="Z23" s="34">
        <v>-0.8607</v>
      </c>
      <c r="AA23" s="34">
        <v>-0.866094</v>
      </c>
      <c r="AB23" s="34">
        <v>-0.877303</v>
      </c>
      <c r="AC23" s="34">
        <v>-0.873401</v>
      </c>
      <c r="AD23" s="34">
        <v>-0.870063</v>
      </c>
      <c r="AE23" s="34">
        <v>-0.860316</v>
      </c>
      <c r="AF23" s="34">
        <v>-0.862999</v>
      </c>
      <c r="AG23" s="12"/>
    </row>
    <row r="24" spans="1:33" ht="20.25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2"/>
    </row>
    <row r="25" spans="1:33" ht="20.25">
      <c r="A25" s="9" t="s">
        <v>6</v>
      </c>
      <c r="B25" s="34">
        <v>3.003932</v>
      </c>
      <c r="C25" s="34">
        <v>2.919808</v>
      </c>
      <c r="D25" s="34">
        <v>3.039665</v>
      </c>
      <c r="E25" s="34">
        <v>2.915483</v>
      </c>
      <c r="F25" s="34">
        <v>3.021391</v>
      </c>
      <c r="G25" s="34">
        <v>3.107692</v>
      </c>
      <c r="H25" s="34">
        <v>3.055638</v>
      </c>
      <c r="I25" s="34">
        <v>3.06526</v>
      </c>
      <c r="J25" s="34">
        <v>3.064343</v>
      </c>
      <c r="K25" s="35">
        <v>3.074917</v>
      </c>
      <c r="L25" s="34">
        <v>2.891771</v>
      </c>
      <c r="M25" s="34">
        <v>2.84097</v>
      </c>
      <c r="N25" s="34">
        <v>2.574493</v>
      </c>
      <c r="O25" s="34">
        <v>3.664928</v>
      </c>
      <c r="P25" s="34">
        <v>2.941891</v>
      </c>
      <c r="Q25" s="34">
        <v>3.037592</v>
      </c>
      <c r="R25" s="34">
        <v>2.936104</v>
      </c>
      <c r="S25" s="35">
        <v>2.936011</v>
      </c>
      <c r="T25" s="34">
        <v>3.003399</v>
      </c>
      <c r="U25" s="34">
        <v>3.093511</v>
      </c>
      <c r="V25" s="34">
        <v>2.934749</v>
      </c>
      <c r="W25" s="34">
        <v>3.035227</v>
      </c>
      <c r="X25" s="34">
        <v>3.030508</v>
      </c>
      <c r="Y25" s="34">
        <v>2.965821</v>
      </c>
      <c r="Z25" s="34">
        <v>2.871967</v>
      </c>
      <c r="AA25" s="34">
        <v>2.968926</v>
      </c>
      <c r="AB25" s="34">
        <v>3.028867</v>
      </c>
      <c r="AC25" s="34">
        <v>2.939565</v>
      </c>
      <c r="AD25" s="34">
        <v>3.032576</v>
      </c>
      <c r="AE25" s="34">
        <v>2.965</v>
      </c>
      <c r="AF25" s="34">
        <v>2.887069</v>
      </c>
      <c r="AG25" s="12"/>
    </row>
    <row r="26" spans="1:33" ht="2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4"/>
      <c r="N26" s="34"/>
      <c r="O26" s="34"/>
      <c r="P26" s="34"/>
      <c r="Q26" s="34"/>
      <c r="R26" s="34"/>
      <c r="S26" s="35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2"/>
    </row>
    <row r="27" spans="1:33" ht="20.25">
      <c r="A27" s="9" t="s">
        <v>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5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5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12"/>
    </row>
    <row r="28" spans="1:33" ht="2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4"/>
      <c r="N28" s="34"/>
      <c r="O28" s="34"/>
      <c r="P28" s="34"/>
      <c r="Q28" s="34"/>
      <c r="R28" s="34"/>
      <c r="S28" s="35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12"/>
    </row>
    <row r="29" spans="1:33" ht="20.25">
      <c r="A29" s="9" t="s">
        <v>8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0.045847</v>
      </c>
      <c r="H29" s="34">
        <v>0</v>
      </c>
      <c r="I29" s="34">
        <v>0</v>
      </c>
      <c r="J29" s="34">
        <v>0.214752</v>
      </c>
      <c r="K29" s="35">
        <v>0.723454</v>
      </c>
      <c r="L29" s="34">
        <v>0.702799</v>
      </c>
      <c r="M29" s="34">
        <v>0.643186</v>
      </c>
      <c r="N29" s="34">
        <v>0</v>
      </c>
      <c r="O29" s="34">
        <v>0.601894</v>
      </c>
      <c r="P29" s="34">
        <v>0.589419</v>
      </c>
      <c r="Q29" s="34">
        <v>0.550531</v>
      </c>
      <c r="R29" s="34">
        <v>0.593058</v>
      </c>
      <c r="S29" s="35">
        <v>0.676147</v>
      </c>
      <c r="T29" s="34">
        <v>0.686004</v>
      </c>
      <c r="U29" s="34">
        <v>0.643548</v>
      </c>
      <c r="V29" s="34">
        <v>0.523595</v>
      </c>
      <c r="W29" s="34">
        <v>1.20749</v>
      </c>
      <c r="X29" s="34">
        <v>0.508948</v>
      </c>
      <c r="Y29" s="34">
        <v>0.714025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12"/>
    </row>
    <row r="30" spans="1:34" ht="2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4"/>
      <c r="M30" s="34"/>
      <c r="N30" s="34"/>
      <c r="O30" s="34"/>
      <c r="P30" s="34"/>
      <c r="Q30" s="34"/>
      <c r="R30" s="34"/>
      <c r="S30" s="35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12"/>
      <c r="AH30" s="11"/>
    </row>
    <row r="31" spans="1:33" ht="20.25">
      <c r="A31" s="33" t="s">
        <v>38</v>
      </c>
      <c r="B31" s="60">
        <v>1.128124</v>
      </c>
      <c r="C31" s="60">
        <v>0.45884</v>
      </c>
      <c r="D31" s="60">
        <v>1.002873</v>
      </c>
      <c r="E31" s="60">
        <v>0.900235</v>
      </c>
      <c r="F31" s="60">
        <v>0.46221</v>
      </c>
      <c r="G31" s="60">
        <v>1.148761</v>
      </c>
      <c r="H31" s="60">
        <v>0.942248</v>
      </c>
      <c r="I31" s="60">
        <v>1.047559</v>
      </c>
      <c r="J31" s="60">
        <v>1.05855</v>
      </c>
      <c r="K31" s="60">
        <v>1.094136</v>
      </c>
      <c r="L31" s="60">
        <v>1.032263</v>
      </c>
      <c r="M31" s="60">
        <v>1.063069</v>
      </c>
      <c r="N31" s="60">
        <v>0.897956</v>
      </c>
      <c r="O31" s="60">
        <v>1.077966</v>
      </c>
      <c r="P31" s="60">
        <v>1.027734</v>
      </c>
      <c r="Q31" s="60">
        <v>1.121119</v>
      </c>
      <c r="R31" s="60">
        <v>1.079984</v>
      </c>
      <c r="S31" s="60">
        <v>1.03289</v>
      </c>
      <c r="T31" s="60">
        <v>1.137349</v>
      </c>
      <c r="U31" s="60">
        <v>1.12068</v>
      </c>
      <c r="V31" s="60">
        <v>1.094269</v>
      </c>
      <c r="W31" s="60">
        <v>0.951111</v>
      </c>
      <c r="X31" s="60">
        <v>0.98729</v>
      </c>
      <c r="Y31" s="60">
        <v>1.338613</v>
      </c>
      <c r="Z31" s="60">
        <v>0.8607</v>
      </c>
      <c r="AA31" s="60">
        <v>1.034644</v>
      </c>
      <c r="AB31" s="60">
        <v>0.966394</v>
      </c>
      <c r="AC31" s="60">
        <v>1.129057</v>
      </c>
      <c r="AD31" s="60">
        <v>1.004075</v>
      </c>
      <c r="AE31" s="60">
        <v>1.064768</v>
      </c>
      <c r="AF31" s="60">
        <v>1.182183</v>
      </c>
      <c r="AG31" s="29"/>
    </row>
    <row r="32" spans="1:33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>
      <c r="A33" s="9"/>
      <c r="B33" s="15">
        <f aca="true" t="shared" si="1" ref="B33:AE33">SUM(B21:B31)</f>
        <v>19.052365</v>
      </c>
      <c r="C33" s="15">
        <f t="shared" si="1"/>
        <v>18.63016</v>
      </c>
      <c r="D33" s="15">
        <f t="shared" si="1"/>
        <v>18.998134</v>
      </c>
      <c r="E33" s="15">
        <f t="shared" si="1"/>
        <v>19.724904999999996</v>
      </c>
      <c r="F33" s="15">
        <f t="shared" si="1"/>
        <v>18.574855</v>
      </c>
      <c r="G33" s="15">
        <f t="shared" si="1"/>
        <v>19.762027</v>
      </c>
      <c r="H33" s="15">
        <f t="shared" si="1"/>
        <v>18.602736999999998</v>
      </c>
      <c r="I33" s="15">
        <f t="shared" si="1"/>
        <v>19.215305</v>
      </c>
      <c r="J33" s="15">
        <f t="shared" si="1"/>
        <v>18.648131000000003</v>
      </c>
      <c r="K33" s="26">
        <f t="shared" si="1"/>
        <v>18.556122</v>
      </c>
      <c r="L33" s="15">
        <f t="shared" si="1"/>
        <v>18.799401</v>
      </c>
      <c r="M33" s="15">
        <f t="shared" si="1"/>
        <v>19.270197</v>
      </c>
      <c r="N33" s="15">
        <f t="shared" si="1"/>
        <v>18.866096</v>
      </c>
      <c r="O33" s="15">
        <f t="shared" si="1"/>
        <v>20.702076</v>
      </c>
      <c r="P33" s="15">
        <f t="shared" si="1"/>
        <v>19.267191999999998</v>
      </c>
      <c r="Q33" s="15">
        <f t="shared" si="1"/>
        <v>19.612157</v>
      </c>
      <c r="R33" s="15">
        <f t="shared" si="1"/>
        <v>18.432336</v>
      </c>
      <c r="S33" s="26">
        <f t="shared" si="1"/>
        <v>19.153103</v>
      </c>
      <c r="T33" s="15">
        <f t="shared" si="1"/>
        <v>19.205153</v>
      </c>
      <c r="U33" s="15">
        <f t="shared" si="1"/>
        <v>19.141468</v>
      </c>
      <c r="V33" s="15">
        <f t="shared" si="1"/>
        <v>16.02984</v>
      </c>
      <c r="W33" s="15">
        <f t="shared" si="1"/>
        <v>19.489606000000002</v>
      </c>
      <c r="X33" s="15">
        <f t="shared" si="1"/>
        <v>19.239317</v>
      </c>
      <c r="Y33" s="15">
        <f t="shared" si="1"/>
        <v>20.651189</v>
      </c>
      <c r="Z33" s="15">
        <f t="shared" si="1"/>
        <v>18.900834000000003</v>
      </c>
      <c r="AA33" s="15">
        <f t="shared" si="1"/>
        <v>17.679964000000002</v>
      </c>
      <c r="AB33" s="15">
        <f t="shared" si="1"/>
        <v>19.566753000000002</v>
      </c>
      <c r="AC33" s="15">
        <f t="shared" si="1"/>
        <v>18.636492</v>
      </c>
      <c r="AD33" s="15">
        <f t="shared" si="1"/>
        <v>18.747589</v>
      </c>
      <c r="AE33" s="15">
        <f t="shared" si="1"/>
        <v>19.667195</v>
      </c>
      <c r="AF33" s="15">
        <v>21.4</v>
      </c>
      <c r="AG33" s="15"/>
    </row>
    <row r="34" spans="1:33" ht="20.25">
      <c r="A34" s="51" t="s">
        <v>9</v>
      </c>
      <c r="B34" s="41"/>
      <c r="C34" s="41"/>
      <c r="D34" s="41"/>
      <c r="E34" s="41"/>
      <c r="F34" s="41"/>
      <c r="G34" s="41"/>
      <c r="H34" s="41"/>
      <c r="I34" s="41"/>
      <c r="J34" s="41"/>
      <c r="K34" s="44"/>
      <c r="L34" s="41"/>
      <c r="M34" s="41"/>
      <c r="N34" s="41"/>
      <c r="O34" s="41"/>
      <c r="P34" s="41"/>
      <c r="Q34" s="41"/>
      <c r="R34" s="41"/>
      <c r="S34" s="44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2"/>
    </row>
    <row r="35" spans="1:33" ht="20.25">
      <c r="A35" s="38"/>
      <c r="B35" s="41"/>
      <c r="C35" s="41"/>
      <c r="D35" s="41"/>
      <c r="E35" s="41"/>
      <c r="F35" s="41"/>
      <c r="G35" s="41"/>
      <c r="H35" s="41"/>
      <c r="I35" s="41"/>
      <c r="J35" s="41"/>
      <c r="K35" s="44"/>
      <c r="L35" s="41"/>
      <c r="M35" s="41"/>
      <c r="N35" s="41"/>
      <c r="O35" s="41"/>
      <c r="P35" s="41"/>
      <c r="Q35" s="41"/>
      <c r="R35" s="41"/>
      <c r="S35" s="44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2"/>
    </row>
    <row r="36" spans="1:33" ht="20.25">
      <c r="A36" s="38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12"/>
    </row>
    <row r="37" spans="1:33" ht="20.25">
      <c r="A37" s="38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2"/>
    </row>
    <row r="38" spans="1:33" ht="20.25">
      <c r="A38" s="38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6"/>
    </row>
    <row r="39" spans="1:33" ht="20.25">
      <c r="A39" s="38" t="s">
        <v>28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12"/>
    </row>
    <row r="40" spans="1:33" ht="20.25">
      <c r="A40" s="38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12"/>
    </row>
    <row r="41" spans="1:33" ht="20.25">
      <c r="A41" s="38" t="s">
        <v>31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12"/>
    </row>
    <row r="42" spans="1:33" ht="20.25">
      <c r="A42" s="38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2"/>
    </row>
    <row r="43" spans="1:34" ht="20.25">
      <c r="A43" s="38" t="s">
        <v>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12"/>
      <c r="AH43" s="11"/>
    </row>
    <row r="44" spans="1:33" ht="20.25">
      <c r="A44" s="38" t="s">
        <v>12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12"/>
    </row>
    <row r="45" spans="1:33" ht="20.25">
      <c r="A45" s="38" t="s">
        <v>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9"/>
    </row>
    <row r="46" spans="1:33" ht="20.25">
      <c r="A46" s="38"/>
      <c r="B46" s="41"/>
      <c r="C46" s="41"/>
      <c r="D46" s="47"/>
      <c r="E46" s="41"/>
      <c r="F46" s="47"/>
      <c r="G46" s="47"/>
      <c r="H46" s="41"/>
      <c r="I46" s="41"/>
      <c r="J46" s="41"/>
      <c r="K46" s="44"/>
      <c r="L46" s="41"/>
      <c r="M46" s="41"/>
      <c r="N46" s="41"/>
      <c r="O46" s="41"/>
      <c r="P46" s="41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5"/>
    </row>
    <row r="47" spans="1:33" ht="20.25">
      <c r="A47" s="38"/>
      <c r="B47" s="49">
        <f aca="true" t="shared" si="2" ref="B47:AE47">SUM(B36+B42+B43+B44+B45)</f>
        <v>0</v>
      </c>
      <c r="C47" s="49">
        <f t="shared" si="2"/>
        <v>0</v>
      </c>
      <c r="D47" s="49">
        <f t="shared" si="2"/>
        <v>0</v>
      </c>
      <c r="E47" s="49">
        <f t="shared" si="2"/>
        <v>0</v>
      </c>
      <c r="F47" s="49">
        <f t="shared" si="2"/>
        <v>0</v>
      </c>
      <c r="G47" s="49">
        <f t="shared" si="2"/>
        <v>0</v>
      </c>
      <c r="H47" s="49">
        <f t="shared" si="2"/>
        <v>0</v>
      </c>
      <c r="I47" s="49">
        <f t="shared" si="2"/>
        <v>0</v>
      </c>
      <c r="J47" s="49">
        <f t="shared" si="2"/>
        <v>0</v>
      </c>
      <c r="K47" s="49">
        <f t="shared" si="2"/>
        <v>0</v>
      </c>
      <c r="L47" s="49">
        <f t="shared" si="2"/>
        <v>0</v>
      </c>
      <c r="M47" s="49">
        <f t="shared" si="2"/>
        <v>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0</v>
      </c>
      <c r="T47" s="49">
        <f t="shared" si="2"/>
        <v>0</v>
      </c>
      <c r="U47" s="49">
        <f t="shared" si="2"/>
        <v>0</v>
      </c>
      <c r="V47" s="49">
        <f t="shared" si="2"/>
        <v>0</v>
      </c>
      <c r="W47" s="49">
        <f t="shared" si="2"/>
        <v>0</v>
      </c>
      <c r="X47" s="49">
        <f t="shared" si="2"/>
        <v>0</v>
      </c>
      <c r="Y47" s="49">
        <f t="shared" si="2"/>
        <v>0</v>
      </c>
      <c r="Z47" s="49">
        <f t="shared" si="2"/>
        <v>0</v>
      </c>
      <c r="AA47" s="49">
        <f t="shared" si="2"/>
        <v>0</v>
      </c>
      <c r="AB47" s="49">
        <f t="shared" si="2"/>
        <v>0</v>
      </c>
      <c r="AC47" s="49">
        <f t="shared" si="2"/>
        <v>0</v>
      </c>
      <c r="AD47" s="49">
        <f t="shared" si="2"/>
        <v>0</v>
      </c>
      <c r="AE47" s="49">
        <f t="shared" si="2"/>
        <v>0</v>
      </c>
      <c r="AF47" s="49"/>
      <c r="AG47" s="15"/>
    </row>
    <row r="48" spans="1:33" ht="20.25">
      <c r="A48" s="37" t="s">
        <v>13</v>
      </c>
      <c r="B48" s="41"/>
      <c r="C48" s="41"/>
      <c r="D48" s="41"/>
      <c r="E48" s="41"/>
      <c r="F48" s="41"/>
      <c r="G48" s="41"/>
      <c r="H48" s="41"/>
      <c r="I48" s="41"/>
      <c r="J48" s="41"/>
      <c r="K48" s="44"/>
      <c r="L48" s="41"/>
      <c r="M48" s="41"/>
      <c r="N48" s="41"/>
      <c r="O48" s="41"/>
      <c r="P48" s="41"/>
      <c r="Q48" s="41"/>
      <c r="R48" s="41"/>
      <c r="S48" s="44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2"/>
    </row>
    <row r="49" spans="1:33" ht="20.25">
      <c r="A49" s="37"/>
      <c r="B49" s="41"/>
      <c r="C49" s="41"/>
      <c r="D49" s="41"/>
      <c r="E49" s="41"/>
      <c r="F49" s="41"/>
      <c r="G49" s="41"/>
      <c r="H49" s="41"/>
      <c r="I49" s="41"/>
      <c r="J49" s="41"/>
      <c r="K49" s="44"/>
      <c r="L49" s="41"/>
      <c r="M49" s="41"/>
      <c r="N49" s="41"/>
      <c r="O49" s="41"/>
      <c r="P49" s="41"/>
      <c r="Q49" s="41"/>
      <c r="R49" s="41"/>
      <c r="S49" s="44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2"/>
    </row>
    <row r="50" spans="1:33" ht="20.25">
      <c r="A50" s="38" t="s">
        <v>14</v>
      </c>
      <c r="B50" s="41"/>
      <c r="C50" s="41"/>
      <c r="D50" s="41"/>
      <c r="E50" s="41"/>
      <c r="F50" s="41"/>
      <c r="G50" s="41"/>
      <c r="H50" s="41"/>
      <c r="I50" s="41"/>
      <c r="J50" s="41"/>
      <c r="K50" s="44"/>
      <c r="L50" s="41"/>
      <c r="M50" s="41"/>
      <c r="N50" s="41"/>
      <c r="O50" s="41"/>
      <c r="P50" s="41"/>
      <c r="Q50" s="41"/>
      <c r="R50" s="41"/>
      <c r="S50" s="44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12"/>
    </row>
    <row r="51" spans="1:33" ht="20.25">
      <c r="A51" s="38"/>
      <c r="B51" s="41"/>
      <c r="C51" s="41"/>
      <c r="D51" s="41"/>
      <c r="E51" s="41"/>
      <c r="F51" s="41"/>
      <c r="G51" s="41"/>
      <c r="H51" s="41"/>
      <c r="I51" s="43"/>
      <c r="J51" s="41"/>
      <c r="K51" s="44"/>
      <c r="L51" s="41"/>
      <c r="M51" s="41"/>
      <c r="N51" s="41"/>
      <c r="O51" s="41"/>
      <c r="P51" s="41"/>
      <c r="Q51" s="41"/>
      <c r="R51" s="41"/>
      <c r="S51" s="44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2"/>
    </row>
    <row r="52" spans="1:33" ht="20.25">
      <c r="A52" s="38" t="s">
        <v>5</v>
      </c>
      <c r="B52" s="41"/>
      <c r="C52" s="41"/>
      <c r="D52" s="41"/>
      <c r="E52" s="41"/>
      <c r="F52" s="41"/>
      <c r="G52" s="41"/>
      <c r="H52" s="41"/>
      <c r="I52" s="41"/>
      <c r="J52" s="41"/>
      <c r="K52" s="44"/>
      <c r="L52" s="41"/>
      <c r="M52" s="41"/>
      <c r="N52" s="41"/>
      <c r="O52" s="41"/>
      <c r="P52" s="41"/>
      <c r="Q52" s="41"/>
      <c r="R52" s="41"/>
      <c r="S52" s="44"/>
      <c r="T52" s="41"/>
      <c r="U52" s="41"/>
      <c r="V52" s="41"/>
      <c r="W52" s="41"/>
      <c r="X52" s="41"/>
      <c r="Y52" s="41"/>
      <c r="Z52" s="43"/>
      <c r="AA52" s="41"/>
      <c r="AB52" s="41"/>
      <c r="AC52" s="41"/>
      <c r="AD52" s="41"/>
      <c r="AE52" s="41"/>
      <c r="AF52" s="41"/>
      <c r="AG52" s="12"/>
    </row>
    <row r="53" spans="1:33" ht="20.25">
      <c r="A53" s="38"/>
      <c r="B53" s="41"/>
      <c r="C53" s="41"/>
      <c r="D53" s="41"/>
      <c r="E53" s="41"/>
      <c r="F53" s="41"/>
      <c r="G53" s="41"/>
      <c r="H53" s="41"/>
      <c r="I53" s="43"/>
      <c r="J53" s="41"/>
      <c r="K53" s="44"/>
      <c r="L53" s="41"/>
      <c r="M53" s="41"/>
      <c r="N53" s="41"/>
      <c r="O53" s="41"/>
      <c r="P53" s="41"/>
      <c r="Q53" s="41"/>
      <c r="R53" s="41"/>
      <c r="S53" s="44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2"/>
    </row>
    <row r="54" spans="1:33" ht="20.25">
      <c r="A54" s="38" t="s">
        <v>15</v>
      </c>
      <c r="B54" s="41"/>
      <c r="C54" s="41"/>
      <c r="D54" s="41"/>
      <c r="E54" s="41"/>
      <c r="F54" s="41"/>
      <c r="G54" s="41"/>
      <c r="H54" s="41"/>
      <c r="I54" s="41"/>
      <c r="J54" s="41"/>
      <c r="K54" s="44"/>
      <c r="L54" s="41"/>
      <c r="M54" s="41"/>
      <c r="N54" s="41"/>
      <c r="O54" s="41"/>
      <c r="P54" s="41"/>
      <c r="Q54" s="41"/>
      <c r="R54" s="41"/>
      <c r="S54" s="44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12"/>
    </row>
    <row r="55" spans="1:33" ht="20.25">
      <c r="A55" s="38"/>
      <c r="B55" s="41"/>
      <c r="C55" s="41"/>
      <c r="D55" s="41"/>
      <c r="E55" s="41"/>
      <c r="F55" s="41"/>
      <c r="G55" s="41"/>
      <c r="H55" s="41"/>
      <c r="I55" s="43"/>
      <c r="J55" s="41"/>
      <c r="K55" s="44"/>
      <c r="L55" s="41"/>
      <c r="M55" s="41"/>
      <c r="N55" s="41"/>
      <c r="O55" s="41"/>
      <c r="P55" s="41"/>
      <c r="Q55" s="41"/>
      <c r="R55" s="41"/>
      <c r="S55" s="44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2"/>
    </row>
    <row r="56" spans="1:33" ht="20.25">
      <c r="A56" s="38" t="s">
        <v>12</v>
      </c>
      <c r="B56" s="45"/>
      <c r="C56" s="45"/>
      <c r="D56" s="41"/>
      <c r="E56" s="45"/>
      <c r="F56" s="41"/>
      <c r="G56" s="41"/>
      <c r="H56" s="41"/>
      <c r="I56" s="45"/>
      <c r="J56" s="45"/>
      <c r="K56" s="44"/>
      <c r="L56" s="45"/>
      <c r="M56" s="45"/>
      <c r="N56" s="45"/>
      <c r="O56" s="45"/>
      <c r="P56" s="45"/>
      <c r="Q56" s="45"/>
      <c r="R56" s="45"/>
      <c r="S56" s="46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9"/>
    </row>
    <row r="57" spans="1:33" ht="20.25">
      <c r="A57" s="38"/>
      <c r="B57" s="52"/>
      <c r="C57" s="52"/>
      <c r="D57" s="47"/>
      <c r="E57" s="41"/>
      <c r="F57" s="47"/>
      <c r="G57" s="47"/>
      <c r="H57" s="47"/>
      <c r="I57" s="41"/>
      <c r="J57" s="41"/>
      <c r="K57" s="48"/>
      <c r="L57" s="41"/>
      <c r="M57" s="41"/>
      <c r="N57" s="41"/>
      <c r="O57" s="41"/>
      <c r="P57" s="41"/>
      <c r="Q57" s="49"/>
      <c r="R57" s="49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5"/>
    </row>
    <row r="58" spans="1:33" ht="20.25">
      <c r="A58" s="38"/>
      <c r="B58" s="49">
        <f aca="true" t="shared" si="3" ref="B58:AE58">SUM(B50:B56)</f>
        <v>0</v>
      </c>
      <c r="C58" s="49">
        <f t="shared" si="3"/>
        <v>0</v>
      </c>
      <c r="D58" s="49">
        <f t="shared" si="3"/>
        <v>0</v>
      </c>
      <c r="E58" s="49">
        <f t="shared" si="3"/>
        <v>0</v>
      </c>
      <c r="F58" s="49">
        <f t="shared" si="3"/>
        <v>0</v>
      </c>
      <c r="G58" s="49">
        <f t="shared" si="3"/>
        <v>0</v>
      </c>
      <c r="H58" s="49">
        <f t="shared" si="3"/>
        <v>0</v>
      </c>
      <c r="I58" s="49">
        <f t="shared" si="3"/>
        <v>0</v>
      </c>
      <c r="J58" s="49">
        <f t="shared" si="3"/>
        <v>0</v>
      </c>
      <c r="K58" s="50">
        <f t="shared" si="3"/>
        <v>0</v>
      </c>
      <c r="L58" s="49">
        <f t="shared" si="3"/>
        <v>0</v>
      </c>
      <c r="M58" s="49">
        <f t="shared" si="3"/>
        <v>0</v>
      </c>
      <c r="N58" s="49">
        <f t="shared" si="3"/>
        <v>0</v>
      </c>
      <c r="O58" s="49">
        <f t="shared" si="3"/>
        <v>0</v>
      </c>
      <c r="P58" s="49">
        <f t="shared" si="3"/>
        <v>0</v>
      </c>
      <c r="Q58" s="49">
        <f t="shared" si="3"/>
        <v>0</v>
      </c>
      <c r="R58" s="49">
        <f t="shared" si="3"/>
        <v>0</v>
      </c>
      <c r="S58" s="50">
        <f t="shared" si="3"/>
        <v>0</v>
      </c>
      <c r="T58" s="49">
        <f t="shared" si="3"/>
        <v>0</v>
      </c>
      <c r="U58" s="49">
        <f t="shared" si="3"/>
        <v>0</v>
      </c>
      <c r="V58" s="49">
        <f t="shared" si="3"/>
        <v>0</v>
      </c>
      <c r="W58" s="49">
        <f t="shared" si="3"/>
        <v>0</v>
      </c>
      <c r="X58" s="49">
        <f t="shared" si="3"/>
        <v>0</v>
      </c>
      <c r="Y58" s="49">
        <f t="shared" si="3"/>
        <v>0</v>
      </c>
      <c r="Z58" s="49">
        <f t="shared" si="3"/>
        <v>0</v>
      </c>
      <c r="AA58" s="49">
        <f t="shared" si="3"/>
        <v>0</v>
      </c>
      <c r="AB58" s="49">
        <f t="shared" si="3"/>
        <v>0</v>
      </c>
      <c r="AC58" s="49">
        <f t="shared" si="3"/>
        <v>0</v>
      </c>
      <c r="AD58" s="49">
        <f t="shared" si="3"/>
        <v>0</v>
      </c>
      <c r="AE58" s="49">
        <f t="shared" si="3"/>
        <v>0</v>
      </c>
      <c r="AF58" s="49"/>
      <c r="AG58" s="15"/>
    </row>
    <row r="59" spans="1:34" ht="20.25">
      <c r="A59" s="37" t="s">
        <v>16</v>
      </c>
      <c r="B59" s="41"/>
      <c r="C59" s="41"/>
      <c r="D59" s="41"/>
      <c r="E59" s="41"/>
      <c r="F59" s="41"/>
      <c r="G59" s="41"/>
      <c r="H59" s="41"/>
      <c r="I59" s="41"/>
      <c r="J59" s="41"/>
      <c r="K59" s="44"/>
      <c r="L59" s="41"/>
      <c r="M59" s="41"/>
      <c r="N59" s="41"/>
      <c r="O59" s="41"/>
      <c r="P59" s="41"/>
      <c r="Q59" s="41"/>
      <c r="R59" s="41"/>
      <c r="S59" s="44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12"/>
      <c r="AH59" s="11"/>
    </row>
    <row r="60" spans="1:34" ht="20.25">
      <c r="A60" s="38"/>
      <c r="B60" s="41"/>
      <c r="C60" s="41"/>
      <c r="D60" s="41"/>
      <c r="E60" s="41"/>
      <c r="F60" s="41"/>
      <c r="G60" s="41"/>
      <c r="H60" s="41"/>
      <c r="I60" s="41"/>
      <c r="J60" s="41"/>
      <c r="K60" s="44"/>
      <c r="L60" s="41"/>
      <c r="M60" s="41"/>
      <c r="N60" s="41"/>
      <c r="O60" s="41"/>
      <c r="P60" s="41"/>
      <c r="Q60" s="41"/>
      <c r="R60" s="41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5"/>
      <c r="AH60" s="11"/>
    </row>
    <row r="61" spans="1:33" ht="20.25">
      <c r="A61" s="38" t="s">
        <v>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3"/>
      <c r="P61" s="53"/>
      <c r="Q61" s="53"/>
      <c r="R61" s="53"/>
      <c r="S61" s="54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30"/>
    </row>
    <row r="62" spans="1:33" ht="20.25">
      <c r="A62" s="38"/>
      <c r="B62" s="41"/>
      <c r="C62" s="41"/>
      <c r="D62" s="41"/>
      <c r="E62" s="41"/>
      <c r="F62" s="41"/>
      <c r="G62" s="41"/>
      <c r="H62" s="41"/>
      <c r="I62" s="41"/>
      <c r="J62" s="41"/>
      <c r="K62" s="44"/>
      <c r="L62" s="41"/>
      <c r="M62" s="41"/>
      <c r="N62" s="41"/>
      <c r="O62" s="41"/>
      <c r="P62" s="41"/>
      <c r="Q62" s="41"/>
      <c r="R62" s="41"/>
      <c r="S62" s="44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12"/>
    </row>
    <row r="63" spans="1:33" ht="20.25">
      <c r="A63" s="38" t="s">
        <v>17</v>
      </c>
      <c r="B63" s="41">
        <f aca="true" t="shared" si="4" ref="B63:AE63">SUM(B18+B33+B47+B58+B61)</f>
        <v>19.052365</v>
      </c>
      <c r="C63" s="41">
        <f t="shared" si="4"/>
        <v>18.63016</v>
      </c>
      <c r="D63" s="41">
        <f t="shared" si="4"/>
        <v>18.998134</v>
      </c>
      <c r="E63" s="41">
        <f t="shared" si="4"/>
        <v>19.724904999999996</v>
      </c>
      <c r="F63" s="41">
        <f t="shared" si="4"/>
        <v>18.574855</v>
      </c>
      <c r="G63" s="41">
        <f t="shared" si="4"/>
        <v>19.762027</v>
      </c>
      <c r="H63" s="41">
        <f t="shared" si="4"/>
        <v>18.602736999999998</v>
      </c>
      <c r="I63" s="41">
        <f t="shared" si="4"/>
        <v>19.215305</v>
      </c>
      <c r="J63" s="41">
        <f t="shared" si="4"/>
        <v>18.648131000000003</v>
      </c>
      <c r="K63" s="44">
        <f t="shared" si="4"/>
        <v>18.556122</v>
      </c>
      <c r="L63" s="41">
        <f t="shared" si="4"/>
        <v>18.799401</v>
      </c>
      <c r="M63" s="41">
        <f t="shared" si="4"/>
        <v>19.270197</v>
      </c>
      <c r="N63" s="41">
        <f t="shared" si="4"/>
        <v>18.866096</v>
      </c>
      <c r="O63" s="41">
        <f t="shared" si="4"/>
        <v>20.702076</v>
      </c>
      <c r="P63" s="41">
        <f t="shared" si="4"/>
        <v>19.267191999999998</v>
      </c>
      <c r="Q63" s="41">
        <f t="shared" si="4"/>
        <v>19.612157</v>
      </c>
      <c r="R63" s="41">
        <f t="shared" si="4"/>
        <v>18.432336</v>
      </c>
      <c r="S63" s="44">
        <f t="shared" si="4"/>
        <v>19.153103</v>
      </c>
      <c r="T63" s="41">
        <f t="shared" si="4"/>
        <v>19.205153</v>
      </c>
      <c r="U63" s="41">
        <f t="shared" si="4"/>
        <v>19.141468</v>
      </c>
      <c r="V63" s="41">
        <f t="shared" si="4"/>
        <v>16.02984</v>
      </c>
      <c r="W63" s="41">
        <f t="shared" si="4"/>
        <v>19.489606000000002</v>
      </c>
      <c r="X63" s="41">
        <f t="shared" si="4"/>
        <v>19.239317</v>
      </c>
      <c r="Y63" s="41">
        <f t="shared" si="4"/>
        <v>20.651189</v>
      </c>
      <c r="Z63" s="41">
        <f t="shared" si="4"/>
        <v>18.900834000000003</v>
      </c>
      <c r="AA63" s="41">
        <f t="shared" si="4"/>
        <v>17.679964000000002</v>
      </c>
      <c r="AB63" s="41">
        <f t="shared" si="4"/>
        <v>19.566753000000002</v>
      </c>
      <c r="AC63" s="41">
        <f t="shared" si="4"/>
        <v>18.636492</v>
      </c>
      <c r="AD63" s="41">
        <f t="shared" si="4"/>
        <v>18.747589</v>
      </c>
      <c r="AE63" s="41">
        <f t="shared" si="4"/>
        <v>19.667195</v>
      </c>
      <c r="AF63" s="41"/>
      <c r="AG63" s="12"/>
    </row>
    <row r="64" spans="1:33" ht="20.25">
      <c r="A64" s="38"/>
      <c r="B64" s="43"/>
      <c r="C64" s="38"/>
      <c r="D64" s="43"/>
      <c r="E64" s="41"/>
      <c r="F64" s="43"/>
      <c r="G64" s="43"/>
      <c r="H64" s="41"/>
      <c r="I64" s="41"/>
      <c r="J64" s="41"/>
      <c r="K64" s="44"/>
      <c r="L64" s="41"/>
      <c r="M64" s="41"/>
      <c r="N64" s="41"/>
      <c r="O64" s="41"/>
      <c r="P64" s="41"/>
      <c r="Q64" s="41"/>
      <c r="R64" s="41"/>
      <c r="S64" s="44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2"/>
    </row>
    <row r="65" spans="1:33" ht="20.25">
      <c r="A65" s="38" t="s">
        <v>18</v>
      </c>
      <c r="B65" s="45">
        <f aca="true" t="shared" si="5" ref="B65:AE65">-SUM(B27+B31+B43+B45+B54+B56)</f>
        <v>-1.128124</v>
      </c>
      <c r="C65" s="45">
        <f t="shared" si="5"/>
        <v>-0.45884</v>
      </c>
      <c r="D65" s="45">
        <f t="shared" si="5"/>
        <v>-1.002873</v>
      </c>
      <c r="E65" s="45">
        <f t="shared" si="5"/>
        <v>-0.900235</v>
      </c>
      <c r="F65" s="45">
        <f t="shared" si="5"/>
        <v>-0.46221</v>
      </c>
      <c r="G65" s="45">
        <f t="shared" si="5"/>
        <v>-1.148761</v>
      </c>
      <c r="H65" s="45">
        <f t="shared" si="5"/>
        <v>-0.942248</v>
      </c>
      <c r="I65" s="45">
        <f t="shared" si="5"/>
        <v>-1.047559</v>
      </c>
      <c r="J65" s="45">
        <f t="shared" si="5"/>
        <v>-1.05855</v>
      </c>
      <c r="K65" s="46">
        <f t="shared" si="5"/>
        <v>-1.094136</v>
      </c>
      <c r="L65" s="45">
        <f t="shared" si="5"/>
        <v>-1.032263</v>
      </c>
      <c r="M65" s="45">
        <f t="shared" si="5"/>
        <v>-1.063069</v>
      </c>
      <c r="N65" s="45">
        <f t="shared" si="5"/>
        <v>-0.897956</v>
      </c>
      <c r="O65" s="45">
        <f t="shared" si="5"/>
        <v>-1.077966</v>
      </c>
      <c r="P65" s="45">
        <f t="shared" si="5"/>
        <v>-1.027734</v>
      </c>
      <c r="Q65" s="45">
        <f t="shared" si="5"/>
        <v>-1.121119</v>
      </c>
      <c r="R65" s="45">
        <f t="shared" si="5"/>
        <v>-1.079984</v>
      </c>
      <c r="S65" s="46">
        <f t="shared" si="5"/>
        <v>-1.03289</v>
      </c>
      <c r="T65" s="45">
        <f t="shared" si="5"/>
        <v>-1.137349</v>
      </c>
      <c r="U65" s="45">
        <f t="shared" si="5"/>
        <v>-1.12068</v>
      </c>
      <c r="V65" s="45">
        <f t="shared" si="5"/>
        <v>-1.094269</v>
      </c>
      <c r="W65" s="45">
        <f t="shared" si="5"/>
        <v>-0.951111</v>
      </c>
      <c r="X65" s="45">
        <f t="shared" si="5"/>
        <v>-0.98729</v>
      </c>
      <c r="Y65" s="45">
        <f t="shared" si="5"/>
        <v>-1.338613</v>
      </c>
      <c r="Z65" s="45">
        <f t="shared" si="5"/>
        <v>-0.8607</v>
      </c>
      <c r="AA65" s="45">
        <f t="shared" si="5"/>
        <v>-1.034644</v>
      </c>
      <c r="AB65" s="45">
        <f t="shared" si="5"/>
        <v>-0.966394</v>
      </c>
      <c r="AC65" s="45">
        <f t="shared" si="5"/>
        <v>-1.129057</v>
      </c>
      <c r="AD65" s="45">
        <f t="shared" si="5"/>
        <v>-1.004075</v>
      </c>
      <c r="AE65" s="45">
        <f t="shared" si="5"/>
        <v>-1.064768</v>
      </c>
      <c r="AF65" s="45"/>
      <c r="AG65" s="29"/>
    </row>
    <row r="66" spans="1:33" ht="20.25">
      <c r="A66" s="38"/>
      <c r="B66" s="43"/>
      <c r="C66" s="43"/>
      <c r="D66" s="55"/>
      <c r="E66" s="41"/>
      <c r="F66" s="43"/>
      <c r="G66" s="43"/>
      <c r="H66" s="41"/>
      <c r="I66" s="41"/>
      <c r="J66" s="41"/>
      <c r="K66" s="44"/>
      <c r="L66" s="41"/>
      <c r="M66" s="41"/>
      <c r="N66" s="41"/>
      <c r="O66" s="41"/>
      <c r="P66" s="41"/>
      <c r="Q66" s="49"/>
      <c r="R66" s="49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15" t="s">
        <v>27</v>
      </c>
    </row>
    <row r="67" spans="1:33" ht="20.25">
      <c r="A67" s="37" t="s">
        <v>25</v>
      </c>
      <c r="B67" s="49">
        <f aca="true" t="shared" si="6" ref="B67:AC67">SUM(B63:B65)</f>
        <v>17.924241000000002</v>
      </c>
      <c r="C67" s="49">
        <f t="shared" si="6"/>
        <v>18.17132</v>
      </c>
      <c r="D67" s="49">
        <f t="shared" si="6"/>
        <v>17.995261</v>
      </c>
      <c r="E67" s="49">
        <f t="shared" si="6"/>
        <v>18.824669999999998</v>
      </c>
      <c r="F67" s="49">
        <f t="shared" si="6"/>
        <v>18.112645</v>
      </c>
      <c r="G67" s="49">
        <f t="shared" si="6"/>
        <v>18.613266</v>
      </c>
      <c r="H67" s="49">
        <f t="shared" si="6"/>
        <v>17.660489</v>
      </c>
      <c r="I67" s="49">
        <f t="shared" si="6"/>
        <v>18.167746</v>
      </c>
      <c r="J67" s="49">
        <f t="shared" si="6"/>
        <v>17.589581000000003</v>
      </c>
      <c r="K67" s="50">
        <f t="shared" si="6"/>
        <v>17.461986</v>
      </c>
      <c r="L67" s="49">
        <f t="shared" si="6"/>
        <v>17.767138</v>
      </c>
      <c r="M67" s="49">
        <f t="shared" si="6"/>
        <v>18.207128</v>
      </c>
      <c r="N67" s="49">
        <f t="shared" si="6"/>
        <v>17.96814</v>
      </c>
      <c r="O67" s="49">
        <f t="shared" si="6"/>
        <v>19.62411</v>
      </c>
      <c r="P67" s="49">
        <f t="shared" si="6"/>
        <v>18.239458</v>
      </c>
      <c r="Q67" s="49">
        <f t="shared" si="6"/>
        <v>18.491038</v>
      </c>
      <c r="R67" s="49">
        <f t="shared" si="6"/>
        <v>17.352352</v>
      </c>
      <c r="S67" s="50">
        <f t="shared" si="6"/>
        <v>18.120213</v>
      </c>
      <c r="T67" s="56">
        <f t="shared" si="6"/>
        <v>18.067804</v>
      </c>
      <c r="U67" s="49">
        <f t="shared" si="6"/>
        <v>18.020788</v>
      </c>
      <c r="V67" s="49">
        <f t="shared" si="6"/>
        <v>14.935571</v>
      </c>
      <c r="W67" s="49">
        <f t="shared" si="6"/>
        <v>18.538495</v>
      </c>
      <c r="X67" s="49">
        <f t="shared" si="6"/>
        <v>18.252027</v>
      </c>
      <c r="Y67" s="49">
        <f t="shared" si="6"/>
        <v>19.312576</v>
      </c>
      <c r="Z67" s="49">
        <f t="shared" si="6"/>
        <v>18.040134000000002</v>
      </c>
      <c r="AA67" s="49">
        <f t="shared" si="6"/>
        <v>16.64532</v>
      </c>
      <c r="AB67" s="49">
        <f t="shared" si="6"/>
        <v>18.600359</v>
      </c>
      <c r="AC67" s="49">
        <f t="shared" si="6"/>
        <v>17.507435</v>
      </c>
      <c r="AD67" s="49">
        <f>SUM(AD63:AD65)</f>
        <v>17.743514</v>
      </c>
      <c r="AE67" s="49">
        <f>SUM(AE63:AE65)</f>
        <v>18.602427</v>
      </c>
      <c r="AF67" s="49"/>
      <c r="AG67" s="15">
        <f>SUM(B67:AF67)/30</f>
        <v>18.0185744</v>
      </c>
    </row>
    <row r="68" spans="1:1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</row>
    <row r="69" spans="1:33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</row>
    <row r="70" spans="2:34" ht="2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</row>
    <row r="72" spans="1:1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2"/>
  <sheetViews>
    <sheetView zoomScale="50" zoomScaleNormal="50" workbookViewId="0" topLeftCell="A2">
      <selection activeCell="AF40" sqref="AF40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159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0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20.25">
      <c r="A3" s="161">
        <v>38808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38808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Z9" s="5"/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 t="s">
        <v>34</v>
      </c>
      <c r="C10" s="8" t="s">
        <v>34</v>
      </c>
      <c r="D10" s="8" t="s">
        <v>35</v>
      </c>
      <c r="E10" s="8" t="s">
        <v>32</v>
      </c>
      <c r="F10" s="8" t="s">
        <v>36</v>
      </c>
      <c r="G10" s="8" t="s">
        <v>32</v>
      </c>
      <c r="H10" s="8" t="s">
        <v>33</v>
      </c>
      <c r="I10" s="8" t="s">
        <v>34</v>
      </c>
      <c r="J10" s="8" t="s">
        <v>34</v>
      </c>
      <c r="K10" s="8" t="s">
        <v>35</v>
      </c>
      <c r="L10" s="8" t="s">
        <v>32</v>
      </c>
      <c r="M10" s="8" t="s">
        <v>36</v>
      </c>
      <c r="N10" s="8" t="s">
        <v>32</v>
      </c>
      <c r="O10" s="8" t="s">
        <v>33</v>
      </c>
      <c r="P10" s="8" t="s">
        <v>34</v>
      </c>
      <c r="Q10" s="8" t="s">
        <v>34</v>
      </c>
      <c r="R10" s="8" t="s">
        <v>35</v>
      </c>
      <c r="S10" s="8" t="s">
        <v>32</v>
      </c>
      <c r="T10" s="8" t="s">
        <v>36</v>
      </c>
      <c r="U10" s="8" t="s">
        <v>32</v>
      </c>
      <c r="V10" s="8" t="s">
        <v>33</v>
      </c>
      <c r="W10" s="8" t="s">
        <v>34</v>
      </c>
      <c r="X10" s="8" t="s">
        <v>34</v>
      </c>
      <c r="Y10" s="8" t="s">
        <v>35</v>
      </c>
      <c r="Z10" s="8" t="s">
        <v>32</v>
      </c>
      <c r="AA10" s="8" t="s">
        <v>36</v>
      </c>
      <c r="AB10" s="8" t="s">
        <v>32</v>
      </c>
      <c r="AC10" s="8" t="s">
        <v>33</v>
      </c>
      <c r="AD10" s="8" t="s">
        <v>34</v>
      </c>
      <c r="AE10" s="8" t="s">
        <v>34</v>
      </c>
      <c r="AF10" s="8"/>
      <c r="AG10" s="18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/>
      <c r="AG11" s="20"/>
      <c r="AH11" s="3"/>
    </row>
    <row r="12" spans="1:34" ht="20.25">
      <c r="A12" s="37" t="s">
        <v>1</v>
      </c>
      <c r="B12" s="38"/>
      <c r="C12" s="38"/>
      <c r="D12" s="38"/>
      <c r="E12" s="38"/>
      <c r="F12" s="38"/>
      <c r="G12" s="38"/>
      <c r="H12" s="38"/>
      <c r="I12" s="39"/>
      <c r="J12" s="39"/>
      <c r="K12" s="40"/>
      <c r="L12" s="39"/>
      <c r="M12" s="39"/>
      <c r="N12" s="39"/>
      <c r="O12" s="39"/>
      <c r="P12" s="39"/>
      <c r="Q12" s="41"/>
      <c r="R12" s="41"/>
      <c r="S12" s="42"/>
      <c r="T12" s="43"/>
      <c r="U12" s="43"/>
      <c r="V12" s="43"/>
      <c r="W12" s="43"/>
      <c r="X12" s="43"/>
      <c r="Y12" s="43"/>
      <c r="Z12" s="41"/>
      <c r="AA12" s="41"/>
      <c r="AB12" s="41"/>
      <c r="AC12" s="41"/>
      <c r="AD12" s="41"/>
      <c r="AE12" s="41"/>
      <c r="AF12" s="41"/>
      <c r="AG12" s="12"/>
      <c r="AH12" s="4"/>
    </row>
    <row r="13" spans="1:34" ht="20.25">
      <c r="A13" s="38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2"/>
      <c r="AH13" s="6"/>
    </row>
    <row r="14" spans="1:34" ht="20.25">
      <c r="A14" s="38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4"/>
      <c r="L14" s="41"/>
      <c r="M14" s="41"/>
      <c r="N14" s="41"/>
      <c r="O14" s="41"/>
      <c r="P14" s="41"/>
      <c r="Q14" s="41"/>
      <c r="R14" s="41"/>
      <c r="S14" s="4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12"/>
      <c r="AH14" s="7"/>
    </row>
    <row r="15" spans="1:33" ht="20.25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4"/>
      <c r="L15" s="41"/>
      <c r="M15" s="41"/>
      <c r="N15" s="41"/>
      <c r="O15" s="41"/>
      <c r="P15" s="41"/>
      <c r="Q15" s="41"/>
      <c r="R15" s="41"/>
      <c r="S15" s="4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12"/>
    </row>
    <row r="16" spans="1:33" ht="20.25">
      <c r="A16" s="38" t="s">
        <v>3</v>
      </c>
      <c r="B16" s="41"/>
      <c r="C16" s="41"/>
      <c r="D16" s="41"/>
      <c r="E16" s="45"/>
      <c r="F16" s="45"/>
      <c r="G16" s="45"/>
      <c r="H16" s="45"/>
      <c r="I16" s="45"/>
      <c r="J16" s="41"/>
      <c r="K16" s="44"/>
      <c r="L16" s="45"/>
      <c r="M16" s="45"/>
      <c r="N16" s="45"/>
      <c r="O16" s="45"/>
      <c r="P16" s="45"/>
      <c r="Q16" s="45"/>
      <c r="R16" s="45"/>
      <c r="S16" s="4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9"/>
    </row>
    <row r="17" spans="1:34" ht="20.25">
      <c r="A17" s="38"/>
      <c r="B17" s="47"/>
      <c r="C17" s="47"/>
      <c r="D17" s="47"/>
      <c r="E17" s="41"/>
      <c r="F17" s="41"/>
      <c r="G17" s="41"/>
      <c r="H17" s="41"/>
      <c r="I17" s="41"/>
      <c r="J17" s="47"/>
      <c r="K17" s="48"/>
      <c r="L17" s="41"/>
      <c r="M17" s="41"/>
      <c r="N17" s="41"/>
      <c r="O17" s="41"/>
      <c r="P17" s="41"/>
      <c r="Q17" s="49"/>
      <c r="R17" s="49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/>
      <c r="AH17" s="11"/>
    </row>
    <row r="18" spans="1:33" ht="20.25">
      <c r="A18" s="38"/>
      <c r="B18" s="49">
        <f aca="true" t="shared" si="0" ref="B18:AE18">SUM(B14:B16)</f>
        <v>0</v>
      </c>
      <c r="C18" s="49">
        <f t="shared" si="0"/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50">
        <f t="shared" si="0"/>
        <v>0</v>
      </c>
      <c r="L18" s="49">
        <f t="shared" si="0"/>
        <v>0</v>
      </c>
      <c r="M18" s="49">
        <f t="shared" si="0"/>
        <v>0</v>
      </c>
      <c r="N18" s="49">
        <f t="shared" si="0"/>
        <v>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50">
        <f t="shared" si="0"/>
        <v>0</v>
      </c>
      <c r="T18" s="49">
        <f t="shared" si="0"/>
        <v>0</v>
      </c>
      <c r="U18" s="49">
        <f t="shared" si="0"/>
        <v>0</v>
      </c>
      <c r="V18" s="49">
        <f t="shared" si="0"/>
        <v>0</v>
      </c>
      <c r="W18" s="49">
        <f t="shared" si="0"/>
        <v>0</v>
      </c>
      <c r="X18" s="49">
        <f t="shared" si="0"/>
        <v>0</v>
      </c>
      <c r="Y18" s="49">
        <f t="shared" si="0"/>
        <v>0</v>
      </c>
      <c r="Z18" s="49">
        <f t="shared" si="0"/>
        <v>0</v>
      </c>
      <c r="AA18" s="49">
        <f t="shared" si="0"/>
        <v>0</v>
      </c>
      <c r="AB18" s="49">
        <f t="shared" si="0"/>
        <v>0</v>
      </c>
      <c r="AC18" s="49">
        <f t="shared" si="0"/>
        <v>0</v>
      </c>
      <c r="AD18" s="49">
        <f t="shared" si="0"/>
        <v>0</v>
      </c>
      <c r="AE18" s="49">
        <f t="shared" si="0"/>
        <v>0</v>
      </c>
      <c r="AF18" s="49"/>
      <c r="AG18" s="15"/>
    </row>
    <row r="19" spans="1:33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21</v>
      </c>
      <c r="B21" s="36">
        <v>16.638013</v>
      </c>
      <c r="C21" s="36">
        <v>16.360756</v>
      </c>
      <c r="D21" s="36">
        <v>19.184203</v>
      </c>
      <c r="E21" s="36">
        <v>15.602827</v>
      </c>
      <c r="F21" s="36">
        <v>15.016087</v>
      </c>
      <c r="G21" s="36">
        <v>16.602787</v>
      </c>
      <c r="H21" s="36">
        <v>15.253062</v>
      </c>
      <c r="I21" s="36">
        <v>13.054995</v>
      </c>
      <c r="J21" s="34">
        <v>17.258781</v>
      </c>
      <c r="K21" s="35">
        <v>15.536709</v>
      </c>
      <c r="L21" s="34">
        <v>17.196157</v>
      </c>
      <c r="M21" s="34">
        <v>16.94516</v>
      </c>
      <c r="N21" s="34">
        <v>14.547264</v>
      </c>
      <c r="O21" s="34">
        <v>16.658771</v>
      </c>
      <c r="P21" s="34">
        <v>17.358822</v>
      </c>
      <c r="Q21" s="34">
        <v>16.84896</v>
      </c>
      <c r="R21" s="34">
        <v>17.46364</v>
      </c>
      <c r="S21" s="35">
        <v>17.59764</v>
      </c>
      <c r="T21" s="34">
        <v>17.46683</v>
      </c>
      <c r="U21" s="34">
        <v>17.026589</v>
      </c>
      <c r="V21" s="34">
        <v>16.375329</v>
      </c>
      <c r="W21" s="34">
        <v>16.737829</v>
      </c>
      <c r="X21" s="34">
        <v>16.840058</v>
      </c>
      <c r="Y21" s="34">
        <v>15.641321</v>
      </c>
      <c r="Z21" s="34">
        <v>15.811862</v>
      </c>
      <c r="AA21" s="34">
        <v>16.009859</v>
      </c>
      <c r="AB21" s="34">
        <v>15.111489</v>
      </c>
      <c r="AC21" s="34">
        <v>16.148697</v>
      </c>
      <c r="AD21" s="34">
        <v>15.739002</v>
      </c>
      <c r="AE21" s="34">
        <v>16.238574</v>
      </c>
      <c r="AF21" s="34"/>
      <c r="AG21" s="12"/>
    </row>
    <row r="22" spans="1:33" ht="20.25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2"/>
    </row>
    <row r="23" spans="1:33" ht="20.25">
      <c r="A23" s="8" t="s">
        <v>37</v>
      </c>
      <c r="B23" s="34">
        <v>-0.857626</v>
      </c>
      <c r="C23" s="34">
        <v>-0.839008</v>
      </c>
      <c r="D23" s="34">
        <v>-0.848081</v>
      </c>
      <c r="E23" s="34">
        <v>-0.871712</v>
      </c>
      <c r="F23" s="34">
        <v>-0.861335</v>
      </c>
      <c r="G23" s="34">
        <v>-0.875556</v>
      </c>
      <c r="H23" s="34">
        <v>-0.866458</v>
      </c>
      <c r="I23" s="34">
        <v>-0.782141</v>
      </c>
      <c r="J23" s="34">
        <v>-0.948497</v>
      </c>
      <c r="K23" s="35">
        <v>-0.862047</v>
      </c>
      <c r="L23" s="34">
        <v>-0.863202</v>
      </c>
      <c r="M23" s="34">
        <v>-0.865724</v>
      </c>
      <c r="N23" s="34">
        <v>-0.855093</v>
      </c>
      <c r="O23" s="34">
        <v>-0.864359</v>
      </c>
      <c r="P23" s="34">
        <v>-0.852871</v>
      </c>
      <c r="Q23" s="34">
        <v>-0.838628</v>
      </c>
      <c r="R23" s="34">
        <v>-0.838074</v>
      </c>
      <c r="S23" s="35">
        <v>-0.83285</v>
      </c>
      <c r="T23" s="34">
        <v>-0.819802</v>
      </c>
      <c r="U23" s="34">
        <v>-0.826012</v>
      </c>
      <c r="V23" s="34">
        <v>-0.833632</v>
      </c>
      <c r="W23" s="34">
        <v>-0.839192</v>
      </c>
      <c r="X23" s="34">
        <v>-0.623738</v>
      </c>
      <c r="Y23" s="34">
        <v>-1.091218</v>
      </c>
      <c r="Z23" s="34">
        <v>-0.852139</v>
      </c>
      <c r="AA23" s="34">
        <v>-0.85271</v>
      </c>
      <c r="AB23" s="34">
        <v>-0.847298</v>
      </c>
      <c r="AC23" s="34">
        <v>-0.857498</v>
      </c>
      <c r="AD23" s="34">
        <v>-0.856245</v>
      </c>
      <c r="AE23" s="34">
        <v>-0.848534</v>
      </c>
      <c r="AF23" s="34"/>
      <c r="AG23" s="12"/>
    </row>
    <row r="24" spans="1:33" ht="20.25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2"/>
    </row>
    <row r="25" spans="1:33" ht="20.25">
      <c r="A25" s="9" t="s">
        <v>6</v>
      </c>
      <c r="B25" s="34">
        <v>3.118961</v>
      </c>
      <c r="C25" s="34">
        <v>2.529682</v>
      </c>
      <c r="D25" s="34">
        <v>3.089032</v>
      </c>
      <c r="E25" s="34">
        <v>2.978068</v>
      </c>
      <c r="F25" s="34">
        <v>3.059387</v>
      </c>
      <c r="G25" s="34">
        <v>3.087877</v>
      </c>
      <c r="H25" s="34">
        <v>2.739682</v>
      </c>
      <c r="I25" s="34">
        <v>2.680366</v>
      </c>
      <c r="J25" s="34">
        <v>2.466025</v>
      </c>
      <c r="K25" s="35">
        <v>2.749091</v>
      </c>
      <c r="L25" s="34">
        <v>2.805664</v>
      </c>
      <c r="M25" s="34">
        <v>2.83256</v>
      </c>
      <c r="N25" s="34">
        <v>2.685754</v>
      </c>
      <c r="O25" s="34">
        <v>2.740614</v>
      </c>
      <c r="P25" s="34">
        <v>2.800734</v>
      </c>
      <c r="Q25" s="34">
        <v>2.899322</v>
      </c>
      <c r="R25" s="34">
        <v>2.91431</v>
      </c>
      <c r="S25" s="35">
        <v>2.625191</v>
      </c>
      <c r="T25" s="34">
        <v>2.753814</v>
      </c>
      <c r="U25" s="34">
        <v>2.702781</v>
      </c>
      <c r="V25" s="34">
        <v>2.675906</v>
      </c>
      <c r="W25" s="34">
        <v>2.678442</v>
      </c>
      <c r="X25" s="34">
        <v>2.346381</v>
      </c>
      <c r="Y25" s="34">
        <v>2.747724</v>
      </c>
      <c r="Z25" s="34">
        <v>2.72161</v>
      </c>
      <c r="AA25" s="34">
        <v>2.756</v>
      </c>
      <c r="AB25" s="34">
        <v>2.741406</v>
      </c>
      <c r="AC25" s="34">
        <v>2.740966</v>
      </c>
      <c r="AD25" s="34">
        <v>0</v>
      </c>
      <c r="AE25" s="34">
        <v>2.822258</v>
      </c>
      <c r="AF25" s="34"/>
      <c r="AG25" s="12"/>
    </row>
    <row r="26" spans="1:33" ht="2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4"/>
      <c r="N26" s="34"/>
      <c r="O26" s="34"/>
      <c r="P26" s="34"/>
      <c r="Q26" s="34"/>
      <c r="R26" s="34"/>
      <c r="S26" s="35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2"/>
    </row>
    <row r="27" spans="1:33" ht="20.25">
      <c r="A27" s="9" t="s">
        <v>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/>
      <c r="AG27" s="12"/>
    </row>
    <row r="28" spans="1:33" ht="2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4"/>
      <c r="N28" s="34"/>
      <c r="O28" s="34"/>
      <c r="P28" s="34"/>
      <c r="Q28" s="34"/>
      <c r="R28" s="34"/>
      <c r="S28" s="35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12"/>
    </row>
    <row r="29" spans="1:33" ht="20.25">
      <c r="A29" s="9" t="s">
        <v>8</v>
      </c>
      <c r="B29" s="34">
        <v>0</v>
      </c>
      <c r="C29" s="34">
        <v>0</v>
      </c>
      <c r="D29" s="34">
        <v>0</v>
      </c>
      <c r="E29" s="34">
        <v>0.490727</v>
      </c>
      <c r="F29" s="34">
        <v>0.478053</v>
      </c>
      <c r="G29" s="34">
        <v>0</v>
      </c>
      <c r="H29" s="34">
        <v>0</v>
      </c>
      <c r="I29" s="34">
        <v>0</v>
      </c>
      <c r="J29" s="34">
        <v>0</v>
      </c>
      <c r="K29" s="35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5">
        <v>0</v>
      </c>
      <c r="T29" s="34">
        <v>0.00502</v>
      </c>
      <c r="U29" s="34">
        <v>1.309579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/>
      <c r="AG29" s="12"/>
    </row>
    <row r="30" spans="1:34" ht="2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4"/>
      <c r="M30" s="34"/>
      <c r="N30" s="34"/>
      <c r="O30" s="34"/>
      <c r="P30" s="34"/>
      <c r="Q30" s="34"/>
      <c r="R30" s="34"/>
      <c r="S30" s="35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12"/>
      <c r="AH30" s="11"/>
    </row>
    <row r="31" spans="1:33" ht="20.25">
      <c r="A31" s="33" t="s">
        <v>38</v>
      </c>
      <c r="B31" s="60">
        <v>1.193465</v>
      </c>
      <c r="C31" s="60">
        <v>1.10717</v>
      </c>
      <c r="D31" s="61">
        <v>1.249898</v>
      </c>
      <c r="E31" s="61">
        <v>1.047648</v>
      </c>
      <c r="F31" s="61">
        <v>1.173447</v>
      </c>
      <c r="G31" s="61">
        <v>1.044014</v>
      </c>
      <c r="H31" s="61">
        <v>1.052798</v>
      </c>
      <c r="I31" s="60">
        <v>1.070944</v>
      </c>
      <c r="J31" s="61">
        <v>1.077519</v>
      </c>
      <c r="K31" s="62">
        <v>1.191208</v>
      </c>
      <c r="L31" s="60">
        <v>1.149273</v>
      </c>
      <c r="M31" s="60">
        <v>1.101397</v>
      </c>
      <c r="N31" s="60">
        <v>1.129734</v>
      </c>
      <c r="O31" s="60">
        <v>1.207677</v>
      </c>
      <c r="P31" s="60">
        <v>1.138987</v>
      </c>
      <c r="Q31" s="60">
        <v>1.274782</v>
      </c>
      <c r="R31" s="60">
        <v>1.287622</v>
      </c>
      <c r="S31" s="62">
        <v>1.263406</v>
      </c>
      <c r="T31" s="60">
        <v>1.262061</v>
      </c>
      <c r="U31" s="60">
        <v>1.340652</v>
      </c>
      <c r="V31" s="60">
        <v>1.368068</v>
      </c>
      <c r="W31" s="60">
        <v>0.916969</v>
      </c>
      <c r="X31" s="60">
        <v>1.064942</v>
      </c>
      <c r="Y31" s="60">
        <v>1.18099</v>
      </c>
      <c r="Z31" s="60">
        <v>1.098937</v>
      </c>
      <c r="AA31" s="60">
        <v>0.196</v>
      </c>
      <c r="AB31" s="60">
        <v>1.099362</v>
      </c>
      <c r="AC31" s="60">
        <v>1.2002</v>
      </c>
      <c r="AD31" s="60">
        <v>1.21922</v>
      </c>
      <c r="AE31" s="60">
        <v>1.318356</v>
      </c>
      <c r="AF31" s="13"/>
      <c r="AG31" s="29"/>
    </row>
    <row r="32" spans="1:33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>
      <c r="A33" s="9"/>
      <c r="B33" s="15">
        <f aca="true" t="shared" si="1" ref="B33:AE33">SUM(B21:B31)</f>
        <v>20.092813</v>
      </c>
      <c r="C33" s="15">
        <f t="shared" si="1"/>
        <v>19.1586</v>
      </c>
      <c r="D33" s="15">
        <f t="shared" si="1"/>
        <v>22.675052</v>
      </c>
      <c r="E33" s="15">
        <f t="shared" si="1"/>
        <v>19.247557999999998</v>
      </c>
      <c r="F33" s="15">
        <f t="shared" si="1"/>
        <v>18.865638999999998</v>
      </c>
      <c r="G33" s="15">
        <f t="shared" si="1"/>
        <v>19.859122</v>
      </c>
      <c r="H33" s="15">
        <f t="shared" si="1"/>
        <v>18.179084</v>
      </c>
      <c r="I33" s="15">
        <f t="shared" si="1"/>
        <v>16.024164</v>
      </c>
      <c r="J33" s="15">
        <f t="shared" si="1"/>
        <v>19.853827999999996</v>
      </c>
      <c r="K33" s="26">
        <f t="shared" si="1"/>
        <v>18.614960999999997</v>
      </c>
      <c r="L33" s="15">
        <f t="shared" si="1"/>
        <v>20.287892</v>
      </c>
      <c r="M33" s="15">
        <f t="shared" si="1"/>
        <v>20.013393</v>
      </c>
      <c r="N33" s="15">
        <f t="shared" si="1"/>
        <v>17.507659</v>
      </c>
      <c r="O33" s="15">
        <f t="shared" si="1"/>
        <v>19.742703000000002</v>
      </c>
      <c r="P33" s="15">
        <f t="shared" si="1"/>
        <v>20.445672</v>
      </c>
      <c r="Q33" s="15">
        <f t="shared" si="1"/>
        <v>20.184436000000005</v>
      </c>
      <c r="R33" s="15">
        <f t="shared" si="1"/>
        <v>20.827498000000002</v>
      </c>
      <c r="S33" s="26">
        <f t="shared" si="1"/>
        <v>20.653387</v>
      </c>
      <c r="T33" s="15">
        <f t="shared" si="1"/>
        <v>20.667923000000002</v>
      </c>
      <c r="U33" s="15">
        <f t="shared" si="1"/>
        <v>21.553589000000002</v>
      </c>
      <c r="V33" s="15">
        <f t="shared" si="1"/>
        <v>19.585671</v>
      </c>
      <c r="W33" s="15">
        <f t="shared" si="1"/>
        <v>19.494048000000003</v>
      </c>
      <c r="X33" s="15">
        <f t="shared" si="1"/>
        <v>19.627643</v>
      </c>
      <c r="Y33" s="15">
        <f t="shared" si="1"/>
        <v>18.478817</v>
      </c>
      <c r="Z33" s="15">
        <f t="shared" si="1"/>
        <v>18.78027</v>
      </c>
      <c r="AA33" s="15">
        <f t="shared" si="1"/>
        <v>18.109149</v>
      </c>
      <c r="AB33" s="15">
        <f t="shared" si="1"/>
        <v>18.104959</v>
      </c>
      <c r="AC33" s="15">
        <f t="shared" si="1"/>
        <v>19.232364999999998</v>
      </c>
      <c r="AD33" s="15">
        <f t="shared" si="1"/>
        <v>16.101976999999998</v>
      </c>
      <c r="AE33" s="15">
        <f t="shared" si="1"/>
        <v>19.530654000000002</v>
      </c>
      <c r="AF33" s="15"/>
      <c r="AG33" s="15"/>
    </row>
    <row r="34" spans="1:33" ht="20.25">
      <c r="A34" s="51" t="s">
        <v>9</v>
      </c>
      <c r="B34" s="41"/>
      <c r="C34" s="41"/>
      <c r="D34" s="41"/>
      <c r="E34" s="41"/>
      <c r="F34" s="41"/>
      <c r="G34" s="41"/>
      <c r="H34" s="41"/>
      <c r="I34" s="41"/>
      <c r="J34" s="41"/>
      <c r="K34" s="44"/>
      <c r="L34" s="41"/>
      <c r="M34" s="41"/>
      <c r="N34" s="41"/>
      <c r="O34" s="41"/>
      <c r="P34" s="41"/>
      <c r="Q34" s="41"/>
      <c r="R34" s="41"/>
      <c r="S34" s="44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2"/>
    </row>
    <row r="35" spans="1:33" ht="20.25">
      <c r="A35" s="38"/>
      <c r="B35" s="41"/>
      <c r="C35" s="41"/>
      <c r="D35" s="41"/>
      <c r="E35" s="41"/>
      <c r="F35" s="41"/>
      <c r="G35" s="41"/>
      <c r="H35" s="41"/>
      <c r="I35" s="41"/>
      <c r="J35" s="41"/>
      <c r="K35" s="44"/>
      <c r="L35" s="41"/>
      <c r="M35" s="41"/>
      <c r="N35" s="41"/>
      <c r="O35" s="41"/>
      <c r="P35" s="41"/>
      <c r="Q35" s="41"/>
      <c r="R35" s="41"/>
      <c r="S35" s="44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2"/>
    </row>
    <row r="36" spans="1:33" ht="20.25">
      <c r="A36" s="38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12"/>
    </row>
    <row r="37" spans="1:33" ht="20.25">
      <c r="A37" s="38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2"/>
    </row>
    <row r="38" spans="1:33" ht="20.25">
      <c r="A38" s="38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6"/>
    </row>
    <row r="39" spans="1:33" ht="20.25">
      <c r="A39" s="38" t="s">
        <v>28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12"/>
    </row>
    <row r="40" spans="1:33" ht="20.25">
      <c r="A40" s="38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12"/>
    </row>
    <row r="41" spans="1:33" ht="20.25">
      <c r="A41" s="38" t="s">
        <v>31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12"/>
    </row>
    <row r="42" spans="1:33" ht="20.25">
      <c r="A42" s="38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2"/>
    </row>
    <row r="43" spans="1:34" ht="20.25">
      <c r="A43" s="38" t="s">
        <v>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12"/>
      <c r="AH43" s="11"/>
    </row>
    <row r="44" spans="1:33" ht="20.25">
      <c r="A44" s="38" t="s">
        <v>12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12"/>
    </row>
    <row r="45" spans="1:33" ht="20.25">
      <c r="A45" s="38" t="s">
        <v>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9"/>
    </row>
    <row r="46" spans="1:33" ht="20.25">
      <c r="A46" s="38"/>
      <c r="B46" s="41"/>
      <c r="C46" s="41"/>
      <c r="D46" s="47"/>
      <c r="E46" s="41"/>
      <c r="F46" s="47"/>
      <c r="G46" s="47"/>
      <c r="H46" s="41"/>
      <c r="I46" s="41"/>
      <c r="J46" s="41"/>
      <c r="K46" s="44"/>
      <c r="L46" s="41"/>
      <c r="M46" s="41"/>
      <c r="N46" s="41"/>
      <c r="O46" s="41"/>
      <c r="P46" s="41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5"/>
    </row>
    <row r="47" spans="1:33" ht="20.25">
      <c r="A47" s="38"/>
      <c r="B47" s="49">
        <f aca="true" t="shared" si="2" ref="B47:AE47">SUM(B36+B42+B43+B44+B45)</f>
        <v>0</v>
      </c>
      <c r="C47" s="49">
        <f t="shared" si="2"/>
        <v>0</v>
      </c>
      <c r="D47" s="49">
        <f t="shared" si="2"/>
        <v>0</v>
      </c>
      <c r="E47" s="49">
        <f t="shared" si="2"/>
        <v>0</v>
      </c>
      <c r="F47" s="49">
        <f t="shared" si="2"/>
        <v>0</v>
      </c>
      <c r="G47" s="49">
        <f t="shared" si="2"/>
        <v>0</v>
      </c>
      <c r="H47" s="49">
        <f t="shared" si="2"/>
        <v>0</v>
      </c>
      <c r="I47" s="49">
        <f t="shared" si="2"/>
        <v>0</v>
      </c>
      <c r="J47" s="49">
        <f t="shared" si="2"/>
        <v>0</v>
      </c>
      <c r="K47" s="49">
        <f t="shared" si="2"/>
        <v>0</v>
      </c>
      <c r="L47" s="49">
        <f t="shared" si="2"/>
        <v>0</v>
      </c>
      <c r="M47" s="49">
        <f t="shared" si="2"/>
        <v>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0</v>
      </c>
      <c r="T47" s="49">
        <f t="shared" si="2"/>
        <v>0</v>
      </c>
      <c r="U47" s="49">
        <f t="shared" si="2"/>
        <v>0</v>
      </c>
      <c r="V47" s="49">
        <f t="shared" si="2"/>
        <v>0</v>
      </c>
      <c r="W47" s="49">
        <f t="shared" si="2"/>
        <v>0</v>
      </c>
      <c r="X47" s="49">
        <f t="shared" si="2"/>
        <v>0</v>
      </c>
      <c r="Y47" s="49">
        <f t="shared" si="2"/>
        <v>0</v>
      </c>
      <c r="Z47" s="49">
        <f t="shared" si="2"/>
        <v>0</v>
      </c>
      <c r="AA47" s="49">
        <f t="shared" si="2"/>
        <v>0</v>
      </c>
      <c r="AB47" s="49">
        <f t="shared" si="2"/>
        <v>0</v>
      </c>
      <c r="AC47" s="49">
        <f t="shared" si="2"/>
        <v>0</v>
      </c>
      <c r="AD47" s="49">
        <f t="shared" si="2"/>
        <v>0</v>
      </c>
      <c r="AE47" s="49">
        <f t="shared" si="2"/>
        <v>0</v>
      </c>
      <c r="AF47" s="49"/>
      <c r="AG47" s="15"/>
    </row>
    <row r="48" spans="1:33" ht="20.25">
      <c r="A48" s="37" t="s">
        <v>13</v>
      </c>
      <c r="B48" s="41"/>
      <c r="C48" s="41"/>
      <c r="D48" s="41"/>
      <c r="E48" s="41"/>
      <c r="F48" s="41"/>
      <c r="G48" s="41"/>
      <c r="H48" s="41"/>
      <c r="I48" s="41"/>
      <c r="J48" s="41"/>
      <c r="K48" s="44"/>
      <c r="L48" s="41"/>
      <c r="M48" s="41"/>
      <c r="N48" s="41"/>
      <c r="O48" s="41"/>
      <c r="P48" s="41"/>
      <c r="Q48" s="41"/>
      <c r="R48" s="41"/>
      <c r="S48" s="44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2"/>
    </row>
    <row r="49" spans="1:33" ht="20.25">
      <c r="A49" s="37"/>
      <c r="B49" s="41"/>
      <c r="C49" s="41"/>
      <c r="D49" s="41"/>
      <c r="E49" s="41"/>
      <c r="F49" s="41"/>
      <c r="G49" s="41"/>
      <c r="H49" s="41"/>
      <c r="I49" s="41"/>
      <c r="J49" s="41"/>
      <c r="K49" s="44"/>
      <c r="L49" s="41"/>
      <c r="M49" s="41"/>
      <c r="N49" s="41"/>
      <c r="O49" s="41"/>
      <c r="P49" s="41"/>
      <c r="Q49" s="41"/>
      <c r="R49" s="41"/>
      <c r="S49" s="44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2"/>
    </row>
    <row r="50" spans="1:33" ht="20.25">
      <c r="A50" s="38" t="s">
        <v>14</v>
      </c>
      <c r="B50" s="41"/>
      <c r="C50" s="41"/>
      <c r="D50" s="41"/>
      <c r="E50" s="41"/>
      <c r="F50" s="41"/>
      <c r="G50" s="41"/>
      <c r="H50" s="41"/>
      <c r="I50" s="41"/>
      <c r="J50" s="41"/>
      <c r="K50" s="44"/>
      <c r="L50" s="41"/>
      <c r="M50" s="41"/>
      <c r="N50" s="41"/>
      <c r="O50" s="41"/>
      <c r="P50" s="41"/>
      <c r="Q50" s="41"/>
      <c r="R50" s="41"/>
      <c r="S50" s="44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12"/>
    </row>
    <row r="51" spans="1:33" ht="20.25">
      <c r="A51" s="38"/>
      <c r="B51" s="41"/>
      <c r="C51" s="41"/>
      <c r="D51" s="41"/>
      <c r="E51" s="41"/>
      <c r="F51" s="41"/>
      <c r="G51" s="41"/>
      <c r="H51" s="41"/>
      <c r="I51" s="43"/>
      <c r="J51" s="41"/>
      <c r="K51" s="44"/>
      <c r="L51" s="41"/>
      <c r="M51" s="41"/>
      <c r="N51" s="41"/>
      <c r="O51" s="41"/>
      <c r="P51" s="41"/>
      <c r="Q51" s="41"/>
      <c r="R51" s="41"/>
      <c r="S51" s="44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2"/>
    </row>
    <row r="52" spans="1:33" ht="20.25">
      <c r="A52" s="38" t="s">
        <v>5</v>
      </c>
      <c r="B52" s="41"/>
      <c r="C52" s="41"/>
      <c r="D52" s="41"/>
      <c r="E52" s="41"/>
      <c r="F52" s="41"/>
      <c r="G52" s="41"/>
      <c r="H52" s="41"/>
      <c r="I52" s="41"/>
      <c r="J52" s="41"/>
      <c r="K52" s="44"/>
      <c r="L52" s="41"/>
      <c r="M52" s="41"/>
      <c r="N52" s="41"/>
      <c r="O52" s="41"/>
      <c r="P52" s="41"/>
      <c r="Q52" s="41"/>
      <c r="R52" s="41"/>
      <c r="S52" s="44"/>
      <c r="T52" s="41"/>
      <c r="U52" s="41"/>
      <c r="V52" s="41"/>
      <c r="W52" s="41"/>
      <c r="X52" s="41"/>
      <c r="Y52" s="41"/>
      <c r="Z52" s="43"/>
      <c r="AA52" s="41"/>
      <c r="AB52" s="41"/>
      <c r="AC52" s="41"/>
      <c r="AD52" s="41"/>
      <c r="AE52" s="41"/>
      <c r="AF52" s="41"/>
      <c r="AG52" s="12"/>
    </row>
    <row r="53" spans="1:33" ht="20.25">
      <c r="A53" s="38"/>
      <c r="B53" s="41"/>
      <c r="C53" s="41"/>
      <c r="D53" s="41"/>
      <c r="E53" s="41"/>
      <c r="F53" s="41"/>
      <c r="G53" s="41"/>
      <c r="H53" s="41"/>
      <c r="I53" s="43"/>
      <c r="J53" s="41"/>
      <c r="K53" s="44"/>
      <c r="L53" s="41"/>
      <c r="M53" s="41"/>
      <c r="N53" s="41"/>
      <c r="O53" s="41"/>
      <c r="P53" s="41"/>
      <c r="Q53" s="41"/>
      <c r="R53" s="41"/>
      <c r="S53" s="44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2"/>
    </row>
    <row r="54" spans="1:33" ht="20.25">
      <c r="A54" s="38" t="s">
        <v>15</v>
      </c>
      <c r="B54" s="41"/>
      <c r="C54" s="41"/>
      <c r="D54" s="41"/>
      <c r="E54" s="41"/>
      <c r="F54" s="41"/>
      <c r="G54" s="41"/>
      <c r="H54" s="41"/>
      <c r="I54" s="41"/>
      <c r="J54" s="41"/>
      <c r="K54" s="44"/>
      <c r="L54" s="41"/>
      <c r="M54" s="41"/>
      <c r="N54" s="41"/>
      <c r="O54" s="41"/>
      <c r="P54" s="41"/>
      <c r="Q54" s="41"/>
      <c r="R54" s="41"/>
      <c r="S54" s="44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12"/>
    </row>
    <row r="55" spans="1:33" ht="20.25">
      <c r="A55" s="38"/>
      <c r="B55" s="41"/>
      <c r="C55" s="41"/>
      <c r="D55" s="41"/>
      <c r="E55" s="41"/>
      <c r="F55" s="41"/>
      <c r="G55" s="41"/>
      <c r="H55" s="41"/>
      <c r="I55" s="43"/>
      <c r="J55" s="41"/>
      <c r="K55" s="44"/>
      <c r="L55" s="41"/>
      <c r="M55" s="41"/>
      <c r="N55" s="41"/>
      <c r="O55" s="41"/>
      <c r="P55" s="41"/>
      <c r="Q55" s="41"/>
      <c r="R55" s="41"/>
      <c r="S55" s="44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2"/>
    </row>
    <row r="56" spans="1:33" ht="20.25">
      <c r="A56" s="38" t="s">
        <v>12</v>
      </c>
      <c r="B56" s="45"/>
      <c r="C56" s="45"/>
      <c r="D56" s="41"/>
      <c r="E56" s="45"/>
      <c r="F56" s="41"/>
      <c r="G56" s="41"/>
      <c r="H56" s="41"/>
      <c r="I56" s="45"/>
      <c r="J56" s="45"/>
      <c r="K56" s="44"/>
      <c r="L56" s="45"/>
      <c r="M56" s="45"/>
      <c r="N56" s="45"/>
      <c r="O56" s="45"/>
      <c r="P56" s="45"/>
      <c r="Q56" s="45"/>
      <c r="R56" s="45"/>
      <c r="S56" s="46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9"/>
    </row>
    <row r="57" spans="1:33" ht="20.25">
      <c r="A57" s="38"/>
      <c r="B57" s="52"/>
      <c r="C57" s="52"/>
      <c r="D57" s="47"/>
      <c r="E57" s="41"/>
      <c r="F57" s="47"/>
      <c r="G57" s="47"/>
      <c r="H57" s="47"/>
      <c r="I57" s="41"/>
      <c r="J57" s="41"/>
      <c r="K57" s="48"/>
      <c r="L57" s="41"/>
      <c r="M57" s="41"/>
      <c r="N57" s="41"/>
      <c r="O57" s="41"/>
      <c r="P57" s="41"/>
      <c r="Q57" s="49"/>
      <c r="R57" s="49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5"/>
    </row>
    <row r="58" spans="1:33" ht="20.25">
      <c r="A58" s="38"/>
      <c r="B58" s="49">
        <f aca="true" t="shared" si="3" ref="B58:AE58">SUM(B50:B56)</f>
        <v>0</v>
      </c>
      <c r="C58" s="49">
        <f t="shared" si="3"/>
        <v>0</v>
      </c>
      <c r="D58" s="49">
        <f t="shared" si="3"/>
        <v>0</v>
      </c>
      <c r="E58" s="49">
        <f t="shared" si="3"/>
        <v>0</v>
      </c>
      <c r="F58" s="49">
        <f t="shared" si="3"/>
        <v>0</v>
      </c>
      <c r="G58" s="49">
        <f t="shared" si="3"/>
        <v>0</v>
      </c>
      <c r="H58" s="49">
        <f t="shared" si="3"/>
        <v>0</v>
      </c>
      <c r="I58" s="49">
        <f t="shared" si="3"/>
        <v>0</v>
      </c>
      <c r="J58" s="49">
        <f t="shared" si="3"/>
        <v>0</v>
      </c>
      <c r="K58" s="50">
        <f t="shared" si="3"/>
        <v>0</v>
      </c>
      <c r="L58" s="49">
        <f t="shared" si="3"/>
        <v>0</v>
      </c>
      <c r="M58" s="49">
        <f t="shared" si="3"/>
        <v>0</v>
      </c>
      <c r="N58" s="49">
        <f t="shared" si="3"/>
        <v>0</v>
      </c>
      <c r="O58" s="49">
        <f t="shared" si="3"/>
        <v>0</v>
      </c>
      <c r="P58" s="49">
        <f t="shared" si="3"/>
        <v>0</v>
      </c>
      <c r="Q58" s="49">
        <f t="shared" si="3"/>
        <v>0</v>
      </c>
      <c r="R58" s="49">
        <f t="shared" si="3"/>
        <v>0</v>
      </c>
      <c r="S58" s="50">
        <f t="shared" si="3"/>
        <v>0</v>
      </c>
      <c r="T58" s="49">
        <f t="shared" si="3"/>
        <v>0</v>
      </c>
      <c r="U58" s="49">
        <f t="shared" si="3"/>
        <v>0</v>
      </c>
      <c r="V58" s="49">
        <f t="shared" si="3"/>
        <v>0</v>
      </c>
      <c r="W58" s="49">
        <f t="shared" si="3"/>
        <v>0</v>
      </c>
      <c r="X58" s="49">
        <f t="shared" si="3"/>
        <v>0</v>
      </c>
      <c r="Y58" s="49">
        <f t="shared" si="3"/>
        <v>0</v>
      </c>
      <c r="Z58" s="49">
        <f t="shared" si="3"/>
        <v>0</v>
      </c>
      <c r="AA58" s="49">
        <f t="shared" si="3"/>
        <v>0</v>
      </c>
      <c r="AB58" s="49">
        <f t="shared" si="3"/>
        <v>0</v>
      </c>
      <c r="AC58" s="49">
        <f t="shared" si="3"/>
        <v>0</v>
      </c>
      <c r="AD58" s="49">
        <f t="shared" si="3"/>
        <v>0</v>
      </c>
      <c r="AE58" s="49">
        <f t="shared" si="3"/>
        <v>0</v>
      </c>
      <c r="AF58" s="49"/>
      <c r="AG58" s="15"/>
    </row>
    <row r="59" spans="1:34" ht="20.25">
      <c r="A59" s="37" t="s">
        <v>16</v>
      </c>
      <c r="B59" s="41"/>
      <c r="C59" s="41"/>
      <c r="D59" s="41"/>
      <c r="E59" s="41"/>
      <c r="F59" s="41"/>
      <c r="G59" s="41"/>
      <c r="H59" s="41"/>
      <c r="I59" s="41"/>
      <c r="J59" s="41"/>
      <c r="K59" s="44"/>
      <c r="L59" s="41"/>
      <c r="M59" s="41"/>
      <c r="N59" s="41"/>
      <c r="O59" s="41"/>
      <c r="P59" s="41"/>
      <c r="Q59" s="41"/>
      <c r="R59" s="41"/>
      <c r="S59" s="44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12"/>
      <c r="AH59" s="11"/>
    </row>
    <row r="60" spans="1:34" ht="20.25">
      <c r="A60" s="38"/>
      <c r="B60" s="41"/>
      <c r="C60" s="41"/>
      <c r="D60" s="41"/>
      <c r="E60" s="41"/>
      <c r="F60" s="41"/>
      <c r="G60" s="41"/>
      <c r="H60" s="41"/>
      <c r="I60" s="41"/>
      <c r="J60" s="41"/>
      <c r="K60" s="44"/>
      <c r="L60" s="41"/>
      <c r="M60" s="41"/>
      <c r="N60" s="41"/>
      <c r="O60" s="41"/>
      <c r="P60" s="41"/>
      <c r="Q60" s="41"/>
      <c r="R60" s="41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5"/>
      <c r="AH60" s="11"/>
    </row>
    <row r="61" spans="1:33" ht="20.25">
      <c r="A61" s="38" t="s">
        <v>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3"/>
      <c r="P61" s="53"/>
      <c r="Q61" s="53"/>
      <c r="R61" s="53"/>
      <c r="S61" s="54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30"/>
    </row>
    <row r="62" spans="1:33" ht="20.25">
      <c r="A62" s="38"/>
      <c r="B62" s="41"/>
      <c r="C62" s="41"/>
      <c r="D62" s="41"/>
      <c r="E62" s="41"/>
      <c r="F62" s="41"/>
      <c r="G62" s="41"/>
      <c r="H62" s="41"/>
      <c r="I62" s="41"/>
      <c r="J62" s="41"/>
      <c r="K62" s="44"/>
      <c r="L62" s="41"/>
      <c r="M62" s="41"/>
      <c r="N62" s="41"/>
      <c r="O62" s="41"/>
      <c r="P62" s="41"/>
      <c r="Q62" s="41"/>
      <c r="R62" s="41"/>
      <c r="S62" s="44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12"/>
    </row>
    <row r="63" spans="1:33" ht="20.25">
      <c r="A63" s="38" t="s">
        <v>17</v>
      </c>
      <c r="B63" s="41">
        <f aca="true" t="shared" si="4" ref="B63:AE63">SUM(B18+B33+B47+B58+B61)</f>
        <v>20.092813</v>
      </c>
      <c r="C63" s="41">
        <f t="shared" si="4"/>
        <v>19.1586</v>
      </c>
      <c r="D63" s="41">
        <f t="shared" si="4"/>
        <v>22.675052</v>
      </c>
      <c r="E63" s="41">
        <f t="shared" si="4"/>
        <v>19.247557999999998</v>
      </c>
      <c r="F63" s="41">
        <f t="shared" si="4"/>
        <v>18.865638999999998</v>
      </c>
      <c r="G63" s="41">
        <f t="shared" si="4"/>
        <v>19.859122</v>
      </c>
      <c r="H63" s="41">
        <f t="shared" si="4"/>
        <v>18.179084</v>
      </c>
      <c r="I63" s="41">
        <f t="shared" si="4"/>
        <v>16.024164</v>
      </c>
      <c r="J63" s="41">
        <f t="shared" si="4"/>
        <v>19.853827999999996</v>
      </c>
      <c r="K63" s="44">
        <f t="shared" si="4"/>
        <v>18.614960999999997</v>
      </c>
      <c r="L63" s="41">
        <f t="shared" si="4"/>
        <v>20.287892</v>
      </c>
      <c r="M63" s="41">
        <f t="shared" si="4"/>
        <v>20.013393</v>
      </c>
      <c r="N63" s="41">
        <f t="shared" si="4"/>
        <v>17.507659</v>
      </c>
      <c r="O63" s="41">
        <f t="shared" si="4"/>
        <v>19.742703000000002</v>
      </c>
      <c r="P63" s="41">
        <f t="shared" si="4"/>
        <v>20.445672</v>
      </c>
      <c r="Q63" s="41">
        <f t="shared" si="4"/>
        <v>20.184436000000005</v>
      </c>
      <c r="R63" s="41">
        <f t="shared" si="4"/>
        <v>20.827498000000002</v>
      </c>
      <c r="S63" s="44">
        <f t="shared" si="4"/>
        <v>20.653387</v>
      </c>
      <c r="T63" s="41">
        <f t="shared" si="4"/>
        <v>20.667923000000002</v>
      </c>
      <c r="U63" s="41">
        <f t="shared" si="4"/>
        <v>21.553589000000002</v>
      </c>
      <c r="V63" s="41">
        <f t="shared" si="4"/>
        <v>19.585671</v>
      </c>
      <c r="W63" s="41">
        <f t="shared" si="4"/>
        <v>19.494048000000003</v>
      </c>
      <c r="X63" s="41">
        <f t="shared" si="4"/>
        <v>19.627643</v>
      </c>
      <c r="Y63" s="41">
        <f t="shared" si="4"/>
        <v>18.478817</v>
      </c>
      <c r="Z63" s="41">
        <f t="shared" si="4"/>
        <v>18.78027</v>
      </c>
      <c r="AA63" s="41">
        <f t="shared" si="4"/>
        <v>18.109149</v>
      </c>
      <c r="AB63" s="41">
        <f t="shared" si="4"/>
        <v>18.104959</v>
      </c>
      <c r="AC63" s="41">
        <f t="shared" si="4"/>
        <v>19.232364999999998</v>
      </c>
      <c r="AD63" s="41">
        <f t="shared" si="4"/>
        <v>16.101976999999998</v>
      </c>
      <c r="AE63" s="41">
        <f t="shared" si="4"/>
        <v>19.530654000000002</v>
      </c>
      <c r="AF63" s="41"/>
      <c r="AG63" s="12"/>
    </row>
    <row r="64" spans="1:33" ht="20.25">
      <c r="A64" s="38"/>
      <c r="B64" s="43"/>
      <c r="C64" s="38"/>
      <c r="D64" s="43"/>
      <c r="E64" s="41"/>
      <c r="F64" s="43"/>
      <c r="G64" s="43"/>
      <c r="H64" s="41"/>
      <c r="I64" s="41"/>
      <c r="J64" s="41"/>
      <c r="K64" s="44"/>
      <c r="L64" s="41"/>
      <c r="M64" s="41"/>
      <c r="N64" s="41"/>
      <c r="O64" s="41"/>
      <c r="P64" s="41"/>
      <c r="Q64" s="41"/>
      <c r="R64" s="41"/>
      <c r="S64" s="44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2"/>
    </row>
    <row r="65" spans="1:33" ht="20.25">
      <c r="A65" s="38" t="s">
        <v>18</v>
      </c>
      <c r="B65" s="45">
        <f aca="true" t="shared" si="5" ref="B65:AE65">-SUM(B27+B31+B43+B45+B54+B56)</f>
        <v>-1.193465</v>
      </c>
      <c r="C65" s="45">
        <f t="shared" si="5"/>
        <v>-1.10717</v>
      </c>
      <c r="D65" s="45">
        <f t="shared" si="5"/>
        <v>-1.249898</v>
      </c>
      <c r="E65" s="45">
        <f t="shared" si="5"/>
        <v>-1.047648</v>
      </c>
      <c r="F65" s="45">
        <f t="shared" si="5"/>
        <v>-1.173447</v>
      </c>
      <c r="G65" s="45">
        <f t="shared" si="5"/>
        <v>-1.044014</v>
      </c>
      <c r="H65" s="45">
        <f t="shared" si="5"/>
        <v>-1.052798</v>
      </c>
      <c r="I65" s="45">
        <f t="shared" si="5"/>
        <v>-1.070944</v>
      </c>
      <c r="J65" s="45">
        <f t="shared" si="5"/>
        <v>-1.077519</v>
      </c>
      <c r="K65" s="46">
        <f t="shared" si="5"/>
        <v>-1.191208</v>
      </c>
      <c r="L65" s="45">
        <f t="shared" si="5"/>
        <v>-1.149273</v>
      </c>
      <c r="M65" s="45">
        <f t="shared" si="5"/>
        <v>-1.101397</v>
      </c>
      <c r="N65" s="45">
        <f t="shared" si="5"/>
        <v>-1.129734</v>
      </c>
      <c r="O65" s="45">
        <f t="shared" si="5"/>
        <v>-1.207677</v>
      </c>
      <c r="P65" s="45">
        <f t="shared" si="5"/>
        <v>-1.138987</v>
      </c>
      <c r="Q65" s="45">
        <f t="shared" si="5"/>
        <v>-1.274782</v>
      </c>
      <c r="R65" s="45">
        <f t="shared" si="5"/>
        <v>-1.287622</v>
      </c>
      <c r="S65" s="46">
        <f t="shared" si="5"/>
        <v>-1.263406</v>
      </c>
      <c r="T65" s="45">
        <f t="shared" si="5"/>
        <v>-1.262061</v>
      </c>
      <c r="U65" s="45">
        <f t="shared" si="5"/>
        <v>-1.340652</v>
      </c>
      <c r="V65" s="45">
        <f t="shared" si="5"/>
        <v>-1.368068</v>
      </c>
      <c r="W65" s="45">
        <f t="shared" si="5"/>
        <v>-0.916969</v>
      </c>
      <c r="X65" s="45">
        <f t="shared" si="5"/>
        <v>-1.064942</v>
      </c>
      <c r="Y65" s="45">
        <f t="shared" si="5"/>
        <v>-1.18099</v>
      </c>
      <c r="Z65" s="45">
        <f t="shared" si="5"/>
        <v>-1.098937</v>
      </c>
      <c r="AA65" s="45">
        <f t="shared" si="5"/>
        <v>-0.196</v>
      </c>
      <c r="AB65" s="45">
        <f t="shared" si="5"/>
        <v>-1.099362</v>
      </c>
      <c r="AC65" s="45">
        <f t="shared" si="5"/>
        <v>-1.2002</v>
      </c>
      <c r="AD65" s="45">
        <f t="shared" si="5"/>
        <v>-1.21922</v>
      </c>
      <c r="AE65" s="45">
        <f t="shared" si="5"/>
        <v>-1.318356</v>
      </c>
      <c r="AF65" s="45"/>
      <c r="AG65" s="29"/>
    </row>
    <row r="66" spans="1:33" ht="20.25">
      <c r="A66" s="38"/>
      <c r="B66" s="43"/>
      <c r="C66" s="43"/>
      <c r="D66" s="55"/>
      <c r="E66" s="41"/>
      <c r="F66" s="43"/>
      <c r="G66" s="43"/>
      <c r="H66" s="41"/>
      <c r="I66" s="41"/>
      <c r="J66" s="41"/>
      <c r="K66" s="44"/>
      <c r="L66" s="41"/>
      <c r="M66" s="41"/>
      <c r="N66" s="41"/>
      <c r="O66" s="41"/>
      <c r="P66" s="41"/>
      <c r="Q66" s="49"/>
      <c r="R66" s="49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15" t="s">
        <v>27</v>
      </c>
    </row>
    <row r="67" spans="1:33" ht="20.25">
      <c r="A67" s="37" t="s">
        <v>25</v>
      </c>
      <c r="B67" s="49">
        <f aca="true" t="shared" si="6" ref="B67:AC67">SUM(B63:B65)</f>
        <v>18.899348</v>
      </c>
      <c r="C67" s="49">
        <f t="shared" si="6"/>
        <v>18.05143</v>
      </c>
      <c r="D67" s="49">
        <f t="shared" si="6"/>
        <v>21.425154</v>
      </c>
      <c r="E67" s="49">
        <f t="shared" si="6"/>
        <v>18.19991</v>
      </c>
      <c r="F67" s="49">
        <f t="shared" si="6"/>
        <v>17.692192</v>
      </c>
      <c r="G67" s="49">
        <f t="shared" si="6"/>
        <v>18.815108</v>
      </c>
      <c r="H67" s="49">
        <f t="shared" si="6"/>
        <v>17.126286</v>
      </c>
      <c r="I67" s="49">
        <f t="shared" si="6"/>
        <v>14.953219999999998</v>
      </c>
      <c r="J67" s="49">
        <f t="shared" si="6"/>
        <v>18.776308999999998</v>
      </c>
      <c r="K67" s="50">
        <f t="shared" si="6"/>
        <v>17.423752999999998</v>
      </c>
      <c r="L67" s="49">
        <f t="shared" si="6"/>
        <v>19.138619</v>
      </c>
      <c r="M67" s="49">
        <f t="shared" si="6"/>
        <v>18.911996000000002</v>
      </c>
      <c r="N67" s="49">
        <f t="shared" si="6"/>
        <v>16.377925</v>
      </c>
      <c r="O67" s="49">
        <f t="shared" si="6"/>
        <v>18.535026000000002</v>
      </c>
      <c r="P67" s="49">
        <f t="shared" si="6"/>
        <v>19.306684999999998</v>
      </c>
      <c r="Q67" s="49">
        <f t="shared" si="6"/>
        <v>18.909654000000003</v>
      </c>
      <c r="R67" s="49">
        <f t="shared" si="6"/>
        <v>19.539876000000003</v>
      </c>
      <c r="S67" s="50">
        <f t="shared" si="6"/>
        <v>19.389981</v>
      </c>
      <c r="T67" s="56">
        <f t="shared" si="6"/>
        <v>19.405862000000003</v>
      </c>
      <c r="U67" s="49">
        <f t="shared" si="6"/>
        <v>20.212937000000004</v>
      </c>
      <c r="V67" s="49">
        <f t="shared" si="6"/>
        <v>18.217603</v>
      </c>
      <c r="W67" s="49">
        <f t="shared" si="6"/>
        <v>18.577079</v>
      </c>
      <c r="X67" s="49">
        <f t="shared" si="6"/>
        <v>18.562701</v>
      </c>
      <c r="Y67" s="49">
        <f t="shared" si="6"/>
        <v>17.297826999999998</v>
      </c>
      <c r="Z67" s="49">
        <f t="shared" si="6"/>
        <v>17.681333000000002</v>
      </c>
      <c r="AA67" s="49">
        <f t="shared" si="6"/>
        <v>17.913148999999997</v>
      </c>
      <c r="AB67" s="49">
        <f t="shared" si="6"/>
        <v>17.005597</v>
      </c>
      <c r="AC67" s="49">
        <f t="shared" si="6"/>
        <v>18.032165</v>
      </c>
      <c r="AD67" s="49">
        <f>SUM(AD63:AD65)</f>
        <v>14.882756999999998</v>
      </c>
      <c r="AE67" s="49">
        <f>SUM(AE63:AE65)</f>
        <v>18.212298</v>
      </c>
      <c r="AF67" s="49"/>
      <c r="AG67" s="15">
        <f>SUM(B67:AF67)/30</f>
        <v>18.249126</v>
      </c>
    </row>
    <row r="68" spans="1:16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</row>
    <row r="69" spans="1:33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</row>
    <row r="70" spans="2:34" ht="2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</row>
    <row r="72" spans="1:1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"/>
  <sheetViews>
    <sheetView zoomScale="50" zoomScaleNormal="50" workbookViewId="0" topLeftCell="A16">
      <selection activeCell="V72" sqref="V72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8.88671875" style="27" customWidth="1"/>
    <col min="28" max="30" width="8.21484375" style="27" customWidth="1"/>
    <col min="31" max="32" width="8.4453125" style="27" customWidth="1"/>
    <col min="33" max="34" width="8.77734375" style="27" customWidth="1"/>
  </cols>
  <sheetData>
    <row r="1" spans="1:34" ht="20.25">
      <c r="A1" s="159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0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20.25">
      <c r="A3" s="161">
        <v>38626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38838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Z9" s="5"/>
      <c r="AA9" s="4"/>
      <c r="AB9" s="5"/>
      <c r="AC9" s="5"/>
      <c r="AD9" s="5"/>
      <c r="AE9" s="5"/>
      <c r="AF9" s="5"/>
      <c r="AG9" s="5"/>
      <c r="AH9" s="3"/>
    </row>
    <row r="10" spans="1:36" ht="20.25">
      <c r="A10" s="7"/>
      <c r="B10" s="8" t="s">
        <v>35</v>
      </c>
      <c r="C10" s="8" t="s">
        <v>32</v>
      </c>
      <c r="D10" s="8" t="s">
        <v>36</v>
      </c>
      <c r="E10" s="8" t="s">
        <v>32</v>
      </c>
      <c r="F10" s="8" t="s">
        <v>33</v>
      </c>
      <c r="G10" s="8" t="s">
        <v>34</v>
      </c>
      <c r="H10" s="8" t="s">
        <v>34</v>
      </c>
      <c r="I10" s="8" t="s">
        <v>35</v>
      </c>
      <c r="J10" s="8" t="s">
        <v>32</v>
      </c>
      <c r="K10" s="8" t="s">
        <v>36</v>
      </c>
      <c r="L10" s="8" t="s">
        <v>32</v>
      </c>
      <c r="M10" s="8" t="s">
        <v>33</v>
      </c>
      <c r="N10" s="8" t="s">
        <v>34</v>
      </c>
      <c r="O10" s="8" t="s">
        <v>34</v>
      </c>
      <c r="P10" s="8" t="s">
        <v>35</v>
      </c>
      <c r="Q10" s="8" t="s">
        <v>32</v>
      </c>
      <c r="R10" s="8" t="s">
        <v>36</v>
      </c>
      <c r="S10" s="8" t="s">
        <v>32</v>
      </c>
      <c r="T10" s="8" t="s">
        <v>33</v>
      </c>
      <c r="U10" s="8" t="s">
        <v>34</v>
      </c>
      <c r="V10" s="8" t="s">
        <v>34</v>
      </c>
      <c r="W10" s="8" t="s">
        <v>35</v>
      </c>
      <c r="X10" s="8" t="s">
        <v>32</v>
      </c>
      <c r="Y10" s="8" t="s">
        <v>36</v>
      </c>
      <c r="Z10" s="8" t="s">
        <v>32</v>
      </c>
      <c r="AA10" s="8" t="s">
        <v>33</v>
      </c>
      <c r="AB10" s="8" t="s">
        <v>34</v>
      </c>
      <c r="AC10" s="8" t="s">
        <v>34</v>
      </c>
      <c r="AD10" s="8" t="s">
        <v>35</v>
      </c>
      <c r="AE10" s="8" t="s">
        <v>32</v>
      </c>
      <c r="AF10" s="8" t="s">
        <v>36</v>
      </c>
      <c r="AI10" s="8"/>
      <c r="AJ10" s="8"/>
    </row>
    <row r="11" spans="1:32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9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0">
        <v>16</v>
      </c>
      <c r="R11" s="20">
        <v>17</v>
      </c>
      <c r="S11" s="21">
        <v>18</v>
      </c>
      <c r="T11" s="22">
        <v>19</v>
      </c>
      <c r="U11" s="22">
        <v>20</v>
      </c>
      <c r="V11" s="22">
        <v>21</v>
      </c>
      <c r="W11" s="22">
        <v>22</v>
      </c>
      <c r="X11" s="22">
        <v>23</v>
      </c>
      <c r="Y11" s="22">
        <v>24</v>
      </c>
      <c r="Z11" s="20">
        <v>25</v>
      </c>
      <c r="AA11" s="20">
        <v>26</v>
      </c>
      <c r="AB11" s="20">
        <v>27</v>
      </c>
      <c r="AC11" s="20">
        <v>28</v>
      </c>
      <c r="AD11" s="20">
        <v>29</v>
      </c>
      <c r="AE11" s="20">
        <v>30</v>
      </c>
      <c r="AF11" s="20">
        <v>31</v>
      </c>
    </row>
    <row r="12" spans="1:34" ht="20.25">
      <c r="A12" s="37" t="s">
        <v>1</v>
      </c>
      <c r="B12" s="38"/>
      <c r="C12" s="38"/>
      <c r="D12" s="38"/>
      <c r="E12" s="38"/>
      <c r="F12" s="38"/>
      <c r="G12" s="38"/>
      <c r="H12" s="38"/>
      <c r="I12" s="39"/>
      <c r="J12" s="39"/>
      <c r="K12" s="40"/>
      <c r="L12" s="39"/>
      <c r="M12" s="39"/>
      <c r="N12" s="39"/>
      <c r="O12" s="39"/>
      <c r="P12" s="39"/>
      <c r="Q12" s="41"/>
      <c r="R12" s="41"/>
      <c r="S12" s="42"/>
      <c r="T12" s="43"/>
      <c r="U12" s="43"/>
      <c r="V12" s="43"/>
      <c r="W12" s="43"/>
      <c r="X12" s="43"/>
      <c r="Y12" s="43"/>
      <c r="Z12" s="41"/>
      <c r="AA12" s="41"/>
      <c r="AB12" s="41"/>
      <c r="AC12" s="41"/>
      <c r="AD12" s="41"/>
      <c r="AE12" s="41"/>
      <c r="AF12" s="41"/>
      <c r="AG12" s="12"/>
      <c r="AH12" s="4"/>
    </row>
    <row r="13" spans="1:34" ht="20.25">
      <c r="A13" s="38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2"/>
      <c r="AH13" s="6"/>
    </row>
    <row r="14" spans="1:34" ht="20.25">
      <c r="A14" s="38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4"/>
      <c r="L14" s="41"/>
      <c r="M14" s="41"/>
      <c r="N14" s="41"/>
      <c r="O14" s="41"/>
      <c r="P14" s="41"/>
      <c r="Q14" s="41"/>
      <c r="R14" s="41"/>
      <c r="S14" s="4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12"/>
      <c r="AH14" s="7"/>
    </row>
    <row r="15" spans="1:33" ht="20.25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4"/>
      <c r="L15" s="41"/>
      <c r="M15" s="41"/>
      <c r="N15" s="41"/>
      <c r="O15" s="41"/>
      <c r="P15" s="41"/>
      <c r="Q15" s="41"/>
      <c r="R15" s="41"/>
      <c r="S15" s="4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12"/>
    </row>
    <row r="16" spans="1:33" ht="20.25">
      <c r="A16" s="38" t="s">
        <v>3</v>
      </c>
      <c r="B16" s="41"/>
      <c r="C16" s="41"/>
      <c r="D16" s="41"/>
      <c r="E16" s="45"/>
      <c r="F16" s="45"/>
      <c r="G16" s="45"/>
      <c r="H16" s="45"/>
      <c r="I16" s="45"/>
      <c r="J16" s="41"/>
      <c r="K16" s="44"/>
      <c r="L16" s="45"/>
      <c r="M16" s="45"/>
      <c r="N16" s="45"/>
      <c r="O16" s="45"/>
      <c r="P16" s="45"/>
      <c r="Q16" s="45"/>
      <c r="R16" s="45"/>
      <c r="S16" s="4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9"/>
    </row>
    <row r="17" spans="1:34" ht="20.25">
      <c r="A17" s="38"/>
      <c r="B17" s="47"/>
      <c r="C17" s="47"/>
      <c r="D17" s="47"/>
      <c r="E17" s="41"/>
      <c r="F17" s="41"/>
      <c r="G17" s="41"/>
      <c r="H17" s="41"/>
      <c r="I17" s="41"/>
      <c r="J17" s="47"/>
      <c r="K17" s="48"/>
      <c r="L17" s="41"/>
      <c r="M17" s="41"/>
      <c r="N17" s="41"/>
      <c r="O17" s="41"/>
      <c r="P17" s="41"/>
      <c r="Q17" s="49"/>
      <c r="R17" s="49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/>
      <c r="AH17" s="11"/>
    </row>
    <row r="18" spans="1:33" ht="20.25">
      <c r="A18" s="38"/>
      <c r="B18" s="49">
        <f aca="true" t="shared" si="0" ref="B18:AE18">SUM(B14:B16)</f>
        <v>0</v>
      </c>
      <c r="C18" s="49">
        <f t="shared" si="0"/>
        <v>0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50">
        <f t="shared" si="0"/>
        <v>0</v>
      </c>
      <c r="L18" s="49">
        <f t="shared" si="0"/>
        <v>0</v>
      </c>
      <c r="M18" s="49">
        <f t="shared" si="0"/>
        <v>0</v>
      </c>
      <c r="N18" s="49">
        <f t="shared" si="0"/>
        <v>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50">
        <f t="shared" si="0"/>
        <v>0</v>
      </c>
      <c r="T18" s="49">
        <f t="shared" si="0"/>
        <v>0</v>
      </c>
      <c r="U18" s="49">
        <f t="shared" si="0"/>
        <v>0</v>
      </c>
      <c r="V18" s="49">
        <f t="shared" si="0"/>
        <v>0</v>
      </c>
      <c r="W18" s="49">
        <f t="shared" si="0"/>
        <v>0</v>
      </c>
      <c r="X18" s="49">
        <f t="shared" si="0"/>
        <v>0</v>
      </c>
      <c r="Y18" s="49">
        <f t="shared" si="0"/>
        <v>0</v>
      </c>
      <c r="Z18" s="49">
        <f t="shared" si="0"/>
        <v>0</v>
      </c>
      <c r="AA18" s="49">
        <f t="shared" si="0"/>
        <v>0</v>
      </c>
      <c r="AB18" s="49">
        <f t="shared" si="0"/>
        <v>0</v>
      </c>
      <c r="AC18" s="49">
        <f t="shared" si="0"/>
        <v>0</v>
      </c>
      <c r="AD18" s="49">
        <f t="shared" si="0"/>
        <v>0</v>
      </c>
      <c r="AE18" s="49">
        <f t="shared" si="0"/>
        <v>0</v>
      </c>
      <c r="AF18" s="49"/>
      <c r="AG18" s="15"/>
    </row>
    <row r="19" spans="1:33" ht="20.25">
      <c r="A19" s="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21</v>
      </c>
      <c r="B21" s="36">
        <v>16.720412</v>
      </c>
      <c r="C21" s="36">
        <v>17.56325</v>
      </c>
      <c r="D21" s="36">
        <v>17.106665</v>
      </c>
      <c r="E21" s="36">
        <v>16.311901</v>
      </c>
      <c r="F21" s="36">
        <v>18.172102</v>
      </c>
      <c r="G21" s="36">
        <v>17.006048</v>
      </c>
      <c r="H21" s="36">
        <v>18.407688</v>
      </c>
      <c r="I21" s="36">
        <v>17.813845</v>
      </c>
      <c r="J21" s="34">
        <v>15.367062</v>
      </c>
      <c r="K21" s="35">
        <v>14.493273</v>
      </c>
      <c r="L21" s="34">
        <v>15.263445</v>
      </c>
      <c r="M21" s="34">
        <v>15.741075</v>
      </c>
      <c r="N21" s="34">
        <v>16.186098</v>
      </c>
      <c r="O21" s="34">
        <v>16.120967</v>
      </c>
      <c r="P21" s="34">
        <v>16.365323</v>
      </c>
      <c r="Q21" s="34">
        <v>16.373241</v>
      </c>
      <c r="R21" s="34">
        <v>16.116386</v>
      </c>
      <c r="S21" s="35">
        <v>16.780895</v>
      </c>
      <c r="T21" s="34">
        <v>13.374199</v>
      </c>
      <c r="U21" s="34">
        <v>15.363977</v>
      </c>
      <c r="V21" s="34">
        <v>14.183297</v>
      </c>
      <c r="W21" s="34">
        <v>13.877614</v>
      </c>
      <c r="X21" s="34">
        <v>14.372854</v>
      </c>
      <c r="Y21" s="34">
        <v>15.151471</v>
      </c>
      <c r="Z21" s="34">
        <v>15.340379</v>
      </c>
      <c r="AA21" s="34">
        <v>15.696573</v>
      </c>
      <c r="AB21" s="34">
        <v>16.099698</v>
      </c>
      <c r="AC21" s="34">
        <v>16.65708</v>
      </c>
      <c r="AD21" s="34">
        <v>16.05515</v>
      </c>
      <c r="AE21" s="34">
        <v>18.523491</v>
      </c>
      <c r="AF21" s="34">
        <v>17.003236</v>
      </c>
      <c r="AG21" s="12"/>
    </row>
    <row r="22" spans="1:33" ht="20.25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2"/>
    </row>
    <row r="23" spans="1:33" ht="20.25">
      <c r="A23" s="8" t="s">
        <v>37</v>
      </c>
      <c r="B23" s="34">
        <v>-0.84129</v>
      </c>
      <c r="C23" s="34">
        <v>-0.848571</v>
      </c>
      <c r="D23" s="34">
        <v>-0.848941</v>
      </c>
      <c r="E23" s="34">
        <v>-0.845723</v>
      </c>
      <c r="F23" s="34">
        <v>-0.832452</v>
      </c>
      <c r="G23" s="34">
        <v>-0.836957</v>
      </c>
      <c r="H23" s="34">
        <v>-0.843047</v>
      </c>
      <c r="I23" s="34">
        <v>-0.745785</v>
      </c>
      <c r="J23" s="34">
        <v>-0.502434</v>
      </c>
      <c r="K23" s="35">
        <v>-0.07218</v>
      </c>
      <c r="L23" s="34">
        <v>-0.078564</v>
      </c>
      <c r="M23" s="34">
        <v>-0.702836</v>
      </c>
      <c r="N23" s="34">
        <v>-0.692326</v>
      </c>
      <c r="O23" s="34">
        <v>-0.712632</v>
      </c>
      <c r="P23" s="34">
        <v>-0.779178</v>
      </c>
      <c r="Q23" s="34">
        <v>-0.830551</v>
      </c>
      <c r="R23" s="34">
        <v>-0.827137</v>
      </c>
      <c r="S23" s="35">
        <v>-0.826957</v>
      </c>
      <c r="T23" s="34">
        <v>-0.623381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12"/>
    </row>
    <row r="24" spans="1:33" ht="20.25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2"/>
    </row>
    <row r="25" spans="1:33" ht="20.25">
      <c r="A25" s="9" t="s">
        <v>6</v>
      </c>
      <c r="B25" s="34">
        <v>2.933665</v>
      </c>
      <c r="C25" s="34">
        <v>2.691662</v>
      </c>
      <c r="D25" s="34">
        <v>2.077729</v>
      </c>
      <c r="E25" s="34">
        <v>2.144133</v>
      </c>
      <c r="F25" s="34">
        <v>3.664486</v>
      </c>
      <c r="G25" s="34">
        <v>3.079432</v>
      </c>
      <c r="H25" s="34">
        <v>2.539025</v>
      </c>
      <c r="I25" s="34">
        <v>2.832067</v>
      </c>
      <c r="J25" s="34">
        <v>3.463279</v>
      </c>
      <c r="K25" s="35">
        <v>1.234286</v>
      </c>
      <c r="L25" s="34">
        <v>3.164144</v>
      </c>
      <c r="M25" s="34">
        <v>3.544835</v>
      </c>
      <c r="N25" s="34">
        <v>3.601805</v>
      </c>
      <c r="O25" s="34">
        <v>3.232398</v>
      </c>
      <c r="P25" s="34">
        <v>3.542517</v>
      </c>
      <c r="Q25" s="34">
        <v>3.314176</v>
      </c>
      <c r="R25" s="34">
        <v>3.372946</v>
      </c>
      <c r="S25" s="35">
        <v>3.370084</v>
      </c>
      <c r="T25" s="34">
        <v>3.336238</v>
      </c>
      <c r="U25" s="34">
        <v>3.242943</v>
      </c>
      <c r="V25" s="34">
        <v>3.599461</v>
      </c>
      <c r="W25" s="34">
        <v>3.249135</v>
      </c>
      <c r="X25" s="34">
        <v>3.355472</v>
      </c>
      <c r="Y25" s="34">
        <v>3.304211</v>
      </c>
      <c r="Z25" s="34">
        <v>3.62082</v>
      </c>
      <c r="AA25" s="34">
        <v>3.615429</v>
      </c>
      <c r="AB25" s="34">
        <v>3.600978</v>
      </c>
      <c r="AC25" s="34">
        <v>3.642293</v>
      </c>
      <c r="AD25" s="34">
        <v>3.66481</v>
      </c>
      <c r="AE25" s="34">
        <v>3.726943</v>
      </c>
      <c r="AF25" s="34">
        <v>3.78171</v>
      </c>
      <c r="AG25" s="12"/>
    </row>
    <row r="26" spans="1:33" ht="2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4"/>
      <c r="N26" s="34"/>
      <c r="O26" s="34"/>
      <c r="P26" s="34"/>
      <c r="Q26" s="34"/>
      <c r="R26" s="34"/>
      <c r="S26" s="35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2"/>
    </row>
    <row r="27" spans="1:33" ht="20.25">
      <c r="A27" s="9" t="s">
        <v>7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12"/>
    </row>
    <row r="28" spans="1:33" ht="2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4"/>
      <c r="N28" s="34"/>
      <c r="O28" s="34"/>
      <c r="P28" s="34"/>
      <c r="Q28" s="34"/>
      <c r="R28" s="34"/>
      <c r="S28" s="35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12"/>
    </row>
    <row r="29" spans="1:33" ht="20.25">
      <c r="A29" s="9" t="s">
        <v>8</v>
      </c>
      <c r="B29" s="34">
        <v>0</v>
      </c>
      <c r="C29" s="34">
        <v>0.490873</v>
      </c>
      <c r="D29" s="34">
        <v>0</v>
      </c>
      <c r="E29" s="34">
        <v>0</v>
      </c>
      <c r="F29" s="34">
        <v>0.025868</v>
      </c>
      <c r="G29" s="34">
        <v>1.153341</v>
      </c>
      <c r="H29" s="34">
        <v>0.724528</v>
      </c>
      <c r="I29" s="34">
        <v>0.779459</v>
      </c>
      <c r="J29" s="34">
        <v>0.872251</v>
      </c>
      <c r="K29" s="35">
        <v>0.363307</v>
      </c>
      <c r="L29" s="34">
        <v>0.837818</v>
      </c>
      <c r="M29" s="34">
        <v>0.871277</v>
      </c>
      <c r="N29" s="34">
        <v>0.224865</v>
      </c>
      <c r="O29" s="34">
        <v>0</v>
      </c>
      <c r="P29" s="34">
        <v>0</v>
      </c>
      <c r="Q29" s="34">
        <v>0</v>
      </c>
      <c r="R29" s="34">
        <v>0.231744</v>
      </c>
      <c r="S29" s="35">
        <v>0</v>
      </c>
      <c r="T29" s="34">
        <v>0</v>
      </c>
      <c r="U29" s="34">
        <v>0</v>
      </c>
      <c r="V29" s="34">
        <v>0</v>
      </c>
      <c r="W29" s="34">
        <v>0.000233</v>
      </c>
      <c r="X29" s="34">
        <v>1.212328</v>
      </c>
      <c r="Y29" s="34">
        <v>1.127788</v>
      </c>
      <c r="Z29" s="34">
        <v>1.138627</v>
      </c>
      <c r="AA29" s="34">
        <v>1.122747</v>
      </c>
      <c r="AB29" s="34">
        <v>1.147699</v>
      </c>
      <c r="AC29" s="34">
        <v>1.164646</v>
      </c>
      <c r="AD29" s="34">
        <v>1.160506</v>
      </c>
      <c r="AE29" s="34">
        <v>1.034747</v>
      </c>
      <c r="AF29" s="34">
        <v>1.379704</v>
      </c>
      <c r="AG29" s="12"/>
    </row>
    <row r="30" spans="1:34" ht="2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4"/>
      <c r="M30" s="34"/>
      <c r="N30" s="34"/>
      <c r="O30" s="34"/>
      <c r="P30" s="34"/>
      <c r="Q30" s="34"/>
      <c r="R30" s="34"/>
      <c r="S30" s="35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12"/>
      <c r="AH30" s="11"/>
    </row>
    <row r="31" spans="1:33" ht="20.25">
      <c r="A31" s="33" t="s">
        <v>38</v>
      </c>
      <c r="B31" s="60">
        <v>1.569514</v>
      </c>
      <c r="C31" s="60">
        <v>1.263508</v>
      </c>
      <c r="D31" s="61">
        <v>1.568323</v>
      </c>
      <c r="E31" s="61">
        <v>1.551567</v>
      </c>
      <c r="F31" s="61">
        <v>0.661467</v>
      </c>
      <c r="G31" s="61">
        <v>1.564671</v>
      </c>
      <c r="H31" s="61">
        <v>1.741163</v>
      </c>
      <c r="I31" s="60">
        <v>1.689284</v>
      </c>
      <c r="J31" s="61">
        <v>1.451848</v>
      </c>
      <c r="K31" s="62">
        <v>1.64869</v>
      </c>
      <c r="L31" s="60">
        <v>1.652609</v>
      </c>
      <c r="M31" s="60">
        <v>1.262647</v>
      </c>
      <c r="N31" s="60">
        <v>1.230497</v>
      </c>
      <c r="O31" s="60">
        <v>1.225487</v>
      </c>
      <c r="P31" s="60">
        <v>1.25682</v>
      </c>
      <c r="Q31" s="60">
        <v>1.075912</v>
      </c>
      <c r="R31" s="60">
        <v>1.144706</v>
      </c>
      <c r="S31" s="62">
        <v>1.308095</v>
      </c>
      <c r="T31" s="60">
        <v>1.085618</v>
      </c>
      <c r="U31" s="60">
        <v>1.195628</v>
      </c>
      <c r="V31" s="60">
        <v>1.10942</v>
      </c>
      <c r="W31" s="60">
        <v>1.483905</v>
      </c>
      <c r="X31" s="60">
        <v>1.207673</v>
      </c>
      <c r="Y31" s="60">
        <v>1.866886</v>
      </c>
      <c r="Z31" s="60">
        <v>1.915216</v>
      </c>
      <c r="AA31" s="60">
        <v>2.030904</v>
      </c>
      <c r="AB31" s="60">
        <v>1.908632</v>
      </c>
      <c r="AC31" s="60">
        <v>2.217593</v>
      </c>
      <c r="AD31" s="60">
        <v>2.555283</v>
      </c>
      <c r="AE31" s="60">
        <v>2.704775</v>
      </c>
      <c r="AF31" s="13">
        <v>2.225078</v>
      </c>
      <c r="AG31" s="29"/>
    </row>
    <row r="32" spans="1:33" ht="20.25">
      <c r="A32" s="9"/>
      <c r="B32" s="12" t="s">
        <v>20</v>
      </c>
      <c r="C32" s="12"/>
      <c r="D32" s="14"/>
      <c r="E32" s="14"/>
      <c r="F32" s="14"/>
      <c r="G32" s="14"/>
      <c r="H32" s="14"/>
      <c r="I32" s="12"/>
      <c r="J32" s="14"/>
      <c r="K32" s="17"/>
      <c r="L32" s="12"/>
      <c r="M32" s="12"/>
      <c r="N32" s="12"/>
      <c r="O32" s="12"/>
      <c r="P32" s="12"/>
      <c r="Q32" s="15"/>
      <c r="R32" s="15"/>
      <c r="S32" s="2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>
      <c r="A33" s="9"/>
      <c r="B33" s="15">
        <f aca="true" t="shared" si="1" ref="B33:AE33">SUM(B21:B31)</f>
        <v>20.382301000000002</v>
      </c>
      <c r="C33" s="15">
        <f t="shared" si="1"/>
        <v>21.160722000000003</v>
      </c>
      <c r="D33" s="15">
        <f t="shared" si="1"/>
        <v>19.903776</v>
      </c>
      <c r="E33" s="15">
        <f t="shared" si="1"/>
        <v>19.161877999999998</v>
      </c>
      <c r="F33" s="15">
        <f t="shared" si="1"/>
        <v>21.691471</v>
      </c>
      <c r="G33" s="15">
        <f t="shared" si="1"/>
        <v>21.966535000000004</v>
      </c>
      <c r="H33" s="15">
        <f t="shared" si="1"/>
        <v>22.569357</v>
      </c>
      <c r="I33" s="15">
        <f t="shared" si="1"/>
        <v>22.368869999999998</v>
      </c>
      <c r="J33" s="15">
        <f t="shared" si="1"/>
        <v>20.652006</v>
      </c>
      <c r="K33" s="26">
        <f t="shared" si="1"/>
        <v>17.667375999999997</v>
      </c>
      <c r="L33" s="15">
        <f t="shared" si="1"/>
        <v>20.839452</v>
      </c>
      <c r="M33" s="15">
        <f t="shared" si="1"/>
        <v>20.716998</v>
      </c>
      <c r="N33" s="15">
        <f t="shared" si="1"/>
        <v>20.550939000000003</v>
      </c>
      <c r="O33" s="15">
        <f t="shared" si="1"/>
        <v>19.866220000000002</v>
      </c>
      <c r="P33" s="15">
        <f t="shared" si="1"/>
        <v>20.385482</v>
      </c>
      <c r="Q33" s="15">
        <f t="shared" si="1"/>
        <v>19.932778</v>
      </c>
      <c r="R33" s="15">
        <f t="shared" si="1"/>
        <v>20.038644999999995</v>
      </c>
      <c r="S33" s="26">
        <f t="shared" si="1"/>
        <v>20.632117</v>
      </c>
      <c r="T33" s="15">
        <f t="shared" si="1"/>
        <v>17.172674</v>
      </c>
      <c r="U33" s="15">
        <f t="shared" si="1"/>
        <v>19.802547999999998</v>
      </c>
      <c r="V33" s="15">
        <f t="shared" si="1"/>
        <v>18.892178</v>
      </c>
      <c r="W33" s="15">
        <f t="shared" si="1"/>
        <v>18.610887</v>
      </c>
      <c r="X33" s="15">
        <f t="shared" si="1"/>
        <v>20.148327</v>
      </c>
      <c r="Y33" s="15">
        <f t="shared" si="1"/>
        <v>21.450356</v>
      </c>
      <c r="Z33" s="15">
        <f t="shared" si="1"/>
        <v>22.015042</v>
      </c>
      <c r="AA33" s="15">
        <f t="shared" si="1"/>
        <v>22.465653</v>
      </c>
      <c r="AB33" s="15">
        <f t="shared" si="1"/>
        <v>22.757007</v>
      </c>
      <c r="AC33" s="15">
        <f t="shared" si="1"/>
        <v>23.681612</v>
      </c>
      <c r="AD33" s="15">
        <f t="shared" si="1"/>
        <v>23.435749</v>
      </c>
      <c r="AE33" s="15">
        <f t="shared" si="1"/>
        <v>25.989956</v>
      </c>
      <c r="AF33" s="15">
        <v>19.9</v>
      </c>
      <c r="AG33" s="15"/>
    </row>
    <row r="34" spans="1:33" ht="20.25">
      <c r="A34" s="51" t="s">
        <v>9</v>
      </c>
      <c r="B34" s="41"/>
      <c r="C34" s="41"/>
      <c r="D34" s="41"/>
      <c r="E34" s="41"/>
      <c r="F34" s="41"/>
      <c r="G34" s="41"/>
      <c r="H34" s="41"/>
      <c r="I34" s="41"/>
      <c r="J34" s="41"/>
      <c r="K34" s="44"/>
      <c r="L34" s="41"/>
      <c r="M34" s="41"/>
      <c r="N34" s="41"/>
      <c r="O34" s="41"/>
      <c r="P34" s="41"/>
      <c r="Q34" s="41"/>
      <c r="R34" s="41"/>
      <c r="S34" s="44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2"/>
    </row>
    <row r="35" spans="1:33" ht="20.25">
      <c r="A35" s="38"/>
      <c r="B35" s="41"/>
      <c r="C35" s="41"/>
      <c r="D35" s="41"/>
      <c r="E35" s="41"/>
      <c r="F35" s="41"/>
      <c r="G35" s="41"/>
      <c r="H35" s="41"/>
      <c r="I35" s="41"/>
      <c r="J35" s="41"/>
      <c r="K35" s="44"/>
      <c r="L35" s="41"/>
      <c r="M35" s="41"/>
      <c r="N35" s="41"/>
      <c r="O35" s="41"/>
      <c r="P35" s="41"/>
      <c r="Q35" s="41"/>
      <c r="R35" s="41"/>
      <c r="S35" s="44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2"/>
    </row>
    <row r="36" spans="1:33" ht="20.25">
      <c r="A36" s="38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12"/>
    </row>
    <row r="37" spans="1:33" ht="20.25">
      <c r="A37" s="38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12"/>
    </row>
    <row r="38" spans="1:33" ht="20.25">
      <c r="A38" s="38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6"/>
    </row>
    <row r="39" spans="1:33" ht="20.25">
      <c r="A39" s="38" t="s">
        <v>28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12"/>
    </row>
    <row r="40" spans="1:33" ht="20.25">
      <c r="A40" s="38" t="s">
        <v>30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12"/>
    </row>
    <row r="41" spans="1:33" ht="20.25">
      <c r="A41" s="38" t="s">
        <v>31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12"/>
    </row>
    <row r="42" spans="1:33" ht="20.25">
      <c r="A42" s="38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2"/>
    </row>
    <row r="43" spans="1:34" ht="20.25">
      <c r="A43" s="38" t="s">
        <v>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12"/>
      <c r="AH43" s="11"/>
    </row>
    <row r="44" spans="1:33" ht="20.25">
      <c r="A44" s="38" t="s">
        <v>12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12"/>
    </row>
    <row r="45" spans="1:33" ht="20.25">
      <c r="A45" s="38" t="s">
        <v>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9"/>
    </row>
    <row r="46" spans="1:33" ht="20.25">
      <c r="A46" s="38"/>
      <c r="B46" s="41"/>
      <c r="C46" s="41"/>
      <c r="D46" s="47"/>
      <c r="E46" s="41"/>
      <c r="F46" s="47"/>
      <c r="G46" s="47"/>
      <c r="H46" s="41"/>
      <c r="I46" s="41"/>
      <c r="J46" s="41"/>
      <c r="K46" s="44"/>
      <c r="L46" s="41"/>
      <c r="M46" s="41"/>
      <c r="N46" s="41"/>
      <c r="O46" s="41"/>
      <c r="P46" s="41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5"/>
    </row>
    <row r="47" spans="1:33" ht="20.25">
      <c r="A47" s="38"/>
      <c r="B47" s="49">
        <f aca="true" t="shared" si="2" ref="B47:AE47">SUM(B36+B42+B43+B44+B45)</f>
        <v>0</v>
      </c>
      <c r="C47" s="49">
        <f t="shared" si="2"/>
        <v>0</v>
      </c>
      <c r="D47" s="49">
        <f t="shared" si="2"/>
        <v>0</v>
      </c>
      <c r="E47" s="49">
        <f t="shared" si="2"/>
        <v>0</v>
      </c>
      <c r="F47" s="49">
        <f t="shared" si="2"/>
        <v>0</v>
      </c>
      <c r="G47" s="49">
        <f t="shared" si="2"/>
        <v>0</v>
      </c>
      <c r="H47" s="49">
        <f t="shared" si="2"/>
        <v>0</v>
      </c>
      <c r="I47" s="49">
        <f t="shared" si="2"/>
        <v>0</v>
      </c>
      <c r="J47" s="49">
        <f t="shared" si="2"/>
        <v>0</v>
      </c>
      <c r="K47" s="49">
        <f t="shared" si="2"/>
        <v>0</v>
      </c>
      <c r="L47" s="49">
        <f t="shared" si="2"/>
        <v>0</v>
      </c>
      <c r="M47" s="49">
        <f t="shared" si="2"/>
        <v>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0</v>
      </c>
      <c r="T47" s="49">
        <f t="shared" si="2"/>
        <v>0</v>
      </c>
      <c r="U47" s="49">
        <f t="shared" si="2"/>
        <v>0</v>
      </c>
      <c r="V47" s="49">
        <f t="shared" si="2"/>
        <v>0</v>
      </c>
      <c r="W47" s="49">
        <f t="shared" si="2"/>
        <v>0</v>
      </c>
      <c r="X47" s="49">
        <f t="shared" si="2"/>
        <v>0</v>
      </c>
      <c r="Y47" s="49">
        <f t="shared" si="2"/>
        <v>0</v>
      </c>
      <c r="Z47" s="49">
        <f t="shared" si="2"/>
        <v>0</v>
      </c>
      <c r="AA47" s="49">
        <f t="shared" si="2"/>
        <v>0</v>
      </c>
      <c r="AB47" s="49">
        <f t="shared" si="2"/>
        <v>0</v>
      </c>
      <c r="AC47" s="49">
        <f t="shared" si="2"/>
        <v>0</v>
      </c>
      <c r="AD47" s="49">
        <f t="shared" si="2"/>
        <v>0</v>
      </c>
      <c r="AE47" s="49">
        <f t="shared" si="2"/>
        <v>0</v>
      </c>
      <c r="AF47" s="49"/>
      <c r="AG47" s="15"/>
    </row>
    <row r="48" spans="1:33" ht="20.25">
      <c r="A48" s="37" t="s">
        <v>13</v>
      </c>
      <c r="B48" s="41"/>
      <c r="C48" s="41"/>
      <c r="D48" s="41"/>
      <c r="E48" s="41"/>
      <c r="F48" s="41"/>
      <c r="G48" s="41"/>
      <c r="H48" s="41"/>
      <c r="I48" s="41"/>
      <c r="J48" s="41"/>
      <c r="K48" s="44"/>
      <c r="L48" s="41"/>
      <c r="M48" s="41"/>
      <c r="N48" s="41"/>
      <c r="O48" s="41"/>
      <c r="P48" s="41"/>
      <c r="Q48" s="41"/>
      <c r="R48" s="41"/>
      <c r="S48" s="44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2"/>
    </row>
    <row r="49" spans="1:33" ht="20.25">
      <c r="A49" s="37"/>
      <c r="B49" s="41"/>
      <c r="C49" s="41"/>
      <c r="D49" s="41"/>
      <c r="E49" s="41"/>
      <c r="F49" s="41"/>
      <c r="G49" s="41"/>
      <c r="H49" s="41"/>
      <c r="I49" s="41"/>
      <c r="J49" s="41"/>
      <c r="K49" s="44"/>
      <c r="L49" s="41"/>
      <c r="M49" s="41"/>
      <c r="N49" s="41"/>
      <c r="O49" s="41"/>
      <c r="P49" s="41"/>
      <c r="Q49" s="41"/>
      <c r="R49" s="41"/>
      <c r="S49" s="44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2"/>
    </row>
    <row r="50" spans="1:33" ht="20.25">
      <c r="A50" s="38" t="s">
        <v>14</v>
      </c>
      <c r="B50" s="41"/>
      <c r="C50" s="41"/>
      <c r="D50" s="41"/>
      <c r="E50" s="41"/>
      <c r="F50" s="41"/>
      <c r="G50" s="41"/>
      <c r="H50" s="41"/>
      <c r="I50" s="41"/>
      <c r="J50" s="41"/>
      <c r="K50" s="44"/>
      <c r="L50" s="41"/>
      <c r="M50" s="41"/>
      <c r="N50" s="41"/>
      <c r="O50" s="41"/>
      <c r="P50" s="41"/>
      <c r="Q50" s="41"/>
      <c r="R50" s="41"/>
      <c r="S50" s="44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12"/>
    </row>
    <row r="51" spans="1:33" ht="20.25">
      <c r="A51" s="38"/>
      <c r="B51" s="41"/>
      <c r="C51" s="41"/>
      <c r="D51" s="41"/>
      <c r="E51" s="41"/>
      <c r="F51" s="41"/>
      <c r="G51" s="41"/>
      <c r="H51" s="41"/>
      <c r="I51" s="43"/>
      <c r="J51" s="41"/>
      <c r="K51" s="44"/>
      <c r="L51" s="41"/>
      <c r="M51" s="41"/>
      <c r="N51" s="41"/>
      <c r="O51" s="41"/>
      <c r="P51" s="41"/>
      <c r="Q51" s="41"/>
      <c r="R51" s="41"/>
      <c r="S51" s="44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2"/>
    </row>
    <row r="52" spans="1:33" ht="20.25">
      <c r="A52" s="38" t="s">
        <v>5</v>
      </c>
      <c r="B52" s="41"/>
      <c r="C52" s="41"/>
      <c r="D52" s="41"/>
      <c r="E52" s="41"/>
      <c r="F52" s="41"/>
      <c r="G52" s="41"/>
      <c r="H52" s="41"/>
      <c r="I52" s="41"/>
      <c r="J52" s="41"/>
      <c r="K52" s="44"/>
      <c r="L52" s="41"/>
      <c r="M52" s="41"/>
      <c r="N52" s="41"/>
      <c r="O52" s="41"/>
      <c r="P52" s="41"/>
      <c r="Q52" s="41"/>
      <c r="R52" s="41"/>
      <c r="S52" s="44"/>
      <c r="T52" s="41"/>
      <c r="U52" s="41"/>
      <c r="V52" s="41"/>
      <c r="W52" s="41"/>
      <c r="X52" s="41"/>
      <c r="Y52" s="41"/>
      <c r="Z52" s="43"/>
      <c r="AA52" s="41"/>
      <c r="AB52" s="41"/>
      <c r="AC52" s="41"/>
      <c r="AD52" s="41"/>
      <c r="AE52" s="41"/>
      <c r="AF52" s="41"/>
      <c r="AG52" s="12"/>
    </row>
    <row r="53" spans="1:33" ht="20.25">
      <c r="A53" s="38"/>
      <c r="B53" s="41"/>
      <c r="C53" s="41"/>
      <c r="D53" s="41"/>
      <c r="E53" s="41"/>
      <c r="F53" s="41"/>
      <c r="G53" s="41"/>
      <c r="H53" s="41"/>
      <c r="I53" s="43"/>
      <c r="J53" s="41"/>
      <c r="K53" s="44"/>
      <c r="L53" s="41"/>
      <c r="M53" s="41"/>
      <c r="N53" s="41"/>
      <c r="O53" s="41"/>
      <c r="P53" s="41"/>
      <c r="Q53" s="41"/>
      <c r="R53" s="41"/>
      <c r="S53" s="44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2"/>
    </row>
    <row r="54" spans="1:33" ht="20.25">
      <c r="A54" s="38" t="s">
        <v>15</v>
      </c>
      <c r="B54" s="41"/>
      <c r="C54" s="41"/>
      <c r="D54" s="41"/>
      <c r="E54" s="41"/>
      <c r="F54" s="41"/>
      <c r="G54" s="41"/>
      <c r="H54" s="41"/>
      <c r="I54" s="41"/>
      <c r="J54" s="41"/>
      <c r="K54" s="44"/>
      <c r="L54" s="41"/>
      <c r="M54" s="41"/>
      <c r="N54" s="41"/>
      <c r="O54" s="41"/>
      <c r="P54" s="41"/>
      <c r="Q54" s="41"/>
      <c r="R54" s="41"/>
      <c r="S54" s="44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12"/>
    </row>
    <row r="55" spans="1:33" ht="20.25">
      <c r="A55" s="38"/>
      <c r="B55" s="41"/>
      <c r="C55" s="41"/>
      <c r="D55" s="41"/>
      <c r="E55" s="41"/>
      <c r="F55" s="41"/>
      <c r="G55" s="41"/>
      <c r="H55" s="41"/>
      <c r="I55" s="43"/>
      <c r="J55" s="41"/>
      <c r="K55" s="44"/>
      <c r="L55" s="41"/>
      <c r="M55" s="41"/>
      <c r="N55" s="41"/>
      <c r="O55" s="41"/>
      <c r="P55" s="41"/>
      <c r="Q55" s="41"/>
      <c r="R55" s="41"/>
      <c r="S55" s="44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2"/>
    </row>
    <row r="56" spans="1:33" ht="20.25">
      <c r="A56" s="38" t="s">
        <v>12</v>
      </c>
      <c r="B56" s="45"/>
      <c r="C56" s="45"/>
      <c r="D56" s="41"/>
      <c r="E56" s="45"/>
      <c r="F56" s="41"/>
      <c r="G56" s="41"/>
      <c r="H56" s="41"/>
      <c r="I56" s="45"/>
      <c r="J56" s="45"/>
      <c r="K56" s="44"/>
      <c r="L56" s="45"/>
      <c r="M56" s="45"/>
      <c r="N56" s="45"/>
      <c r="O56" s="45"/>
      <c r="P56" s="45"/>
      <c r="Q56" s="45"/>
      <c r="R56" s="45"/>
      <c r="S56" s="46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9"/>
    </row>
    <row r="57" spans="1:33" ht="20.25">
      <c r="A57" s="38"/>
      <c r="B57" s="52"/>
      <c r="C57" s="52"/>
      <c r="D57" s="47"/>
      <c r="E57" s="41"/>
      <c r="F57" s="47"/>
      <c r="G57" s="47"/>
      <c r="H57" s="47"/>
      <c r="I57" s="41"/>
      <c r="J57" s="41"/>
      <c r="K57" s="48"/>
      <c r="L57" s="41"/>
      <c r="M57" s="41"/>
      <c r="N57" s="41"/>
      <c r="O57" s="41"/>
      <c r="P57" s="41"/>
      <c r="Q57" s="49"/>
      <c r="R57" s="49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5"/>
    </row>
    <row r="58" spans="1:33" ht="20.25">
      <c r="A58" s="38"/>
      <c r="B58" s="49">
        <f aca="true" t="shared" si="3" ref="B58:AE58">SUM(B50:B56)</f>
        <v>0</v>
      </c>
      <c r="C58" s="49">
        <f t="shared" si="3"/>
        <v>0</v>
      </c>
      <c r="D58" s="49">
        <f t="shared" si="3"/>
        <v>0</v>
      </c>
      <c r="E58" s="49">
        <f t="shared" si="3"/>
        <v>0</v>
      </c>
      <c r="F58" s="49">
        <f t="shared" si="3"/>
        <v>0</v>
      </c>
      <c r="G58" s="49">
        <f t="shared" si="3"/>
        <v>0</v>
      </c>
      <c r="H58" s="49">
        <f t="shared" si="3"/>
        <v>0</v>
      </c>
      <c r="I58" s="49">
        <f t="shared" si="3"/>
        <v>0</v>
      </c>
      <c r="J58" s="49">
        <f t="shared" si="3"/>
        <v>0</v>
      </c>
      <c r="K58" s="50">
        <f t="shared" si="3"/>
        <v>0</v>
      </c>
      <c r="L58" s="49">
        <f t="shared" si="3"/>
        <v>0</v>
      </c>
      <c r="M58" s="49">
        <f t="shared" si="3"/>
        <v>0</v>
      </c>
      <c r="N58" s="49">
        <f t="shared" si="3"/>
        <v>0</v>
      </c>
      <c r="O58" s="49">
        <f t="shared" si="3"/>
        <v>0</v>
      </c>
      <c r="P58" s="49">
        <f t="shared" si="3"/>
        <v>0</v>
      </c>
      <c r="Q58" s="49">
        <f t="shared" si="3"/>
        <v>0</v>
      </c>
      <c r="R58" s="49">
        <f t="shared" si="3"/>
        <v>0</v>
      </c>
      <c r="S58" s="50">
        <f t="shared" si="3"/>
        <v>0</v>
      </c>
      <c r="T58" s="49">
        <f t="shared" si="3"/>
        <v>0</v>
      </c>
      <c r="U58" s="49">
        <f t="shared" si="3"/>
        <v>0</v>
      </c>
      <c r="V58" s="49">
        <f t="shared" si="3"/>
        <v>0</v>
      </c>
      <c r="W58" s="49">
        <f t="shared" si="3"/>
        <v>0</v>
      </c>
      <c r="X58" s="49">
        <f t="shared" si="3"/>
        <v>0</v>
      </c>
      <c r="Y58" s="49">
        <f t="shared" si="3"/>
        <v>0</v>
      </c>
      <c r="Z58" s="49">
        <f t="shared" si="3"/>
        <v>0</v>
      </c>
      <c r="AA58" s="49">
        <f t="shared" si="3"/>
        <v>0</v>
      </c>
      <c r="AB58" s="49">
        <f t="shared" si="3"/>
        <v>0</v>
      </c>
      <c r="AC58" s="49">
        <f t="shared" si="3"/>
        <v>0</v>
      </c>
      <c r="AD58" s="49">
        <f t="shared" si="3"/>
        <v>0</v>
      </c>
      <c r="AE58" s="49">
        <f t="shared" si="3"/>
        <v>0</v>
      </c>
      <c r="AF58" s="49"/>
      <c r="AG58" s="15"/>
    </row>
    <row r="59" spans="1:34" ht="20.25">
      <c r="A59" s="37" t="s">
        <v>16</v>
      </c>
      <c r="B59" s="41"/>
      <c r="C59" s="41"/>
      <c r="D59" s="41"/>
      <c r="E59" s="41"/>
      <c r="F59" s="41"/>
      <c r="G59" s="41"/>
      <c r="H59" s="41"/>
      <c r="I59" s="41"/>
      <c r="J59" s="41"/>
      <c r="K59" s="44"/>
      <c r="L59" s="41"/>
      <c r="M59" s="41"/>
      <c r="N59" s="41"/>
      <c r="O59" s="41"/>
      <c r="P59" s="41"/>
      <c r="Q59" s="41"/>
      <c r="R59" s="41"/>
      <c r="S59" s="44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12"/>
      <c r="AH59" s="11"/>
    </row>
    <row r="60" spans="1:34" ht="20.25">
      <c r="A60" s="38"/>
      <c r="B60" s="41"/>
      <c r="C60" s="41"/>
      <c r="D60" s="41"/>
      <c r="E60" s="41"/>
      <c r="F60" s="41"/>
      <c r="G60" s="41"/>
      <c r="H60" s="41"/>
      <c r="I60" s="41"/>
      <c r="J60" s="41"/>
      <c r="K60" s="44"/>
      <c r="L60" s="41"/>
      <c r="M60" s="41"/>
      <c r="N60" s="41"/>
      <c r="O60" s="41"/>
      <c r="P60" s="41"/>
      <c r="Q60" s="41"/>
      <c r="R60" s="41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5"/>
      <c r="AH60" s="11"/>
    </row>
    <row r="61" spans="1:33" ht="20.25">
      <c r="A61" s="38" t="s">
        <v>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3"/>
      <c r="P61" s="53"/>
      <c r="Q61" s="53"/>
      <c r="R61" s="53"/>
      <c r="S61" s="54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30"/>
    </row>
    <row r="62" spans="1:33" ht="20.25">
      <c r="A62" s="38"/>
      <c r="B62" s="41"/>
      <c r="C62" s="41"/>
      <c r="D62" s="41"/>
      <c r="E62" s="41"/>
      <c r="F62" s="41"/>
      <c r="G62" s="41"/>
      <c r="H62" s="41"/>
      <c r="I62" s="41"/>
      <c r="J62" s="41"/>
      <c r="K62" s="44"/>
      <c r="L62" s="41"/>
      <c r="M62" s="41"/>
      <c r="N62" s="41"/>
      <c r="O62" s="41"/>
      <c r="P62" s="41"/>
      <c r="Q62" s="41"/>
      <c r="R62" s="41"/>
      <c r="S62" s="44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12"/>
    </row>
    <row r="63" spans="1:33" ht="20.25">
      <c r="A63" s="38" t="s">
        <v>17</v>
      </c>
      <c r="B63" s="41">
        <f aca="true" t="shared" si="4" ref="B63:AE63">SUM(B18+B33+B47+B58+B61)</f>
        <v>20.382301000000002</v>
      </c>
      <c r="C63" s="41">
        <f t="shared" si="4"/>
        <v>21.160722000000003</v>
      </c>
      <c r="D63" s="41">
        <f t="shared" si="4"/>
        <v>19.903776</v>
      </c>
      <c r="E63" s="41">
        <f t="shared" si="4"/>
        <v>19.161877999999998</v>
      </c>
      <c r="F63" s="41">
        <f t="shared" si="4"/>
        <v>21.691471</v>
      </c>
      <c r="G63" s="41">
        <f t="shared" si="4"/>
        <v>21.966535000000004</v>
      </c>
      <c r="H63" s="41">
        <f t="shared" si="4"/>
        <v>22.569357</v>
      </c>
      <c r="I63" s="41">
        <f t="shared" si="4"/>
        <v>22.368869999999998</v>
      </c>
      <c r="J63" s="41">
        <f t="shared" si="4"/>
        <v>20.652006</v>
      </c>
      <c r="K63" s="44">
        <f t="shared" si="4"/>
        <v>17.667375999999997</v>
      </c>
      <c r="L63" s="41">
        <f t="shared" si="4"/>
        <v>20.839452</v>
      </c>
      <c r="M63" s="41">
        <f t="shared" si="4"/>
        <v>20.716998</v>
      </c>
      <c r="N63" s="41">
        <f t="shared" si="4"/>
        <v>20.550939000000003</v>
      </c>
      <c r="O63" s="41">
        <f t="shared" si="4"/>
        <v>19.866220000000002</v>
      </c>
      <c r="P63" s="41">
        <f t="shared" si="4"/>
        <v>20.385482</v>
      </c>
      <c r="Q63" s="41">
        <f t="shared" si="4"/>
        <v>19.932778</v>
      </c>
      <c r="R63" s="41">
        <f t="shared" si="4"/>
        <v>20.038644999999995</v>
      </c>
      <c r="S63" s="44">
        <f t="shared" si="4"/>
        <v>20.632117</v>
      </c>
      <c r="T63" s="41">
        <f t="shared" si="4"/>
        <v>17.172674</v>
      </c>
      <c r="U63" s="41">
        <f t="shared" si="4"/>
        <v>19.802547999999998</v>
      </c>
      <c r="V63" s="41">
        <f t="shared" si="4"/>
        <v>18.892178</v>
      </c>
      <c r="W63" s="41">
        <f t="shared" si="4"/>
        <v>18.610887</v>
      </c>
      <c r="X63" s="41">
        <f t="shared" si="4"/>
        <v>20.148327</v>
      </c>
      <c r="Y63" s="41">
        <f t="shared" si="4"/>
        <v>21.450356</v>
      </c>
      <c r="Z63" s="41">
        <f t="shared" si="4"/>
        <v>22.015042</v>
      </c>
      <c r="AA63" s="41">
        <f t="shared" si="4"/>
        <v>22.465653</v>
      </c>
      <c r="AB63" s="41">
        <f t="shared" si="4"/>
        <v>22.757007</v>
      </c>
      <c r="AC63" s="41">
        <f t="shared" si="4"/>
        <v>23.681612</v>
      </c>
      <c r="AD63" s="41">
        <f t="shared" si="4"/>
        <v>23.435749</v>
      </c>
      <c r="AE63" s="41">
        <f t="shared" si="4"/>
        <v>25.989956</v>
      </c>
      <c r="AF63" s="41"/>
      <c r="AG63" s="12"/>
    </row>
    <row r="64" spans="1:33" ht="20.25">
      <c r="A64" s="38"/>
      <c r="B64" s="43"/>
      <c r="C64" s="38"/>
      <c r="D64" s="43"/>
      <c r="E64" s="41"/>
      <c r="F64" s="43"/>
      <c r="G64" s="43"/>
      <c r="H64" s="41"/>
      <c r="I64" s="41"/>
      <c r="J64" s="41"/>
      <c r="K64" s="44"/>
      <c r="L64" s="41"/>
      <c r="M64" s="41"/>
      <c r="N64" s="41"/>
      <c r="O64" s="41"/>
      <c r="P64" s="41"/>
      <c r="Q64" s="41"/>
      <c r="R64" s="41"/>
      <c r="S64" s="44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2"/>
    </row>
    <row r="65" spans="1:33" ht="20.25">
      <c r="A65" s="38" t="s">
        <v>18</v>
      </c>
      <c r="B65" s="45">
        <f aca="true" t="shared" si="5" ref="B65:AE65">-SUM(B27+B31+B43+B45+B54+B56)</f>
        <v>-1.569514</v>
      </c>
      <c r="C65" s="45">
        <f t="shared" si="5"/>
        <v>-1.263508</v>
      </c>
      <c r="D65" s="45">
        <f t="shared" si="5"/>
        <v>-1.568323</v>
      </c>
      <c r="E65" s="45">
        <f t="shared" si="5"/>
        <v>-1.551567</v>
      </c>
      <c r="F65" s="45">
        <f t="shared" si="5"/>
        <v>-0.661467</v>
      </c>
      <c r="G65" s="45">
        <f t="shared" si="5"/>
        <v>-1.564671</v>
      </c>
      <c r="H65" s="45">
        <f t="shared" si="5"/>
        <v>-1.741163</v>
      </c>
      <c r="I65" s="45">
        <f t="shared" si="5"/>
        <v>-1.689284</v>
      </c>
      <c r="J65" s="45">
        <f t="shared" si="5"/>
        <v>-1.451848</v>
      </c>
      <c r="K65" s="46">
        <f t="shared" si="5"/>
        <v>-1.64869</v>
      </c>
      <c r="L65" s="45">
        <f t="shared" si="5"/>
        <v>-1.652609</v>
      </c>
      <c r="M65" s="45">
        <f t="shared" si="5"/>
        <v>-1.262647</v>
      </c>
      <c r="N65" s="45">
        <f t="shared" si="5"/>
        <v>-1.230497</v>
      </c>
      <c r="O65" s="45">
        <f t="shared" si="5"/>
        <v>-1.225487</v>
      </c>
      <c r="P65" s="45">
        <f t="shared" si="5"/>
        <v>-1.25682</v>
      </c>
      <c r="Q65" s="45">
        <f t="shared" si="5"/>
        <v>-1.075912</v>
      </c>
      <c r="R65" s="45">
        <f t="shared" si="5"/>
        <v>-1.144706</v>
      </c>
      <c r="S65" s="46">
        <f t="shared" si="5"/>
        <v>-1.308095</v>
      </c>
      <c r="T65" s="45">
        <f t="shared" si="5"/>
        <v>-1.085618</v>
      </c>
      <c r="U65" s="45">
        <f t="shared" si="5"/>
        <v>-1.195628</v>
      </c>
      <c r="V65" s="45">
        <f t="shared" si="5"/>
        <v>-1.10942</v>
      </c>
      <c r="W65" s="45">
        <f t="shared" si="5"/>
        <v>-1.483905</v>
      </c>
      <c r="X65" s="45">
        <f t="shared" si="5"/>
        <v>-1.207673</v>
      </c>
      <c r="Y65" s="45">
        <f t="shared" si="5"/>
        <v>-1.866886</v>
      </c>
      <c r="Z65" s="45">
        <f t="shared" si="5"/>
        <v>-1.915216</v>
      </c>
      <c r="AA65" s="45">
        <f t="shared" si="5"/>
        <v>-2.030904</v>
      </c>
      <c r="AB65" s="45">
        <f t="shared" si="5"/>
        <v>-1.908632</v>
      </c>
      <c r="AC65" s="45">
        <f t="shared" si="5"/>
        <v>-2.217593</v>
      </c>
      <c r="AD65" s="45">
        <f t="shared" si="5"/>
        <v>-2.555283</v>
      </c>
      <c r="AE65" s="45">
        <f t="shared" si="5"/>
        <v>-2.704775</v>
      </c>
      <c r="AF65" s="45"/>
      <c r="AG65" s="29"/>
    </row>
    <row r="66" spans="1:33" ht="20.25">
      <c r="A66" s="38"/>
      <c r="B66" s="43"/>
      <c r="C66" s="43"/>
      <c r="D66" s="55"/>
      <c r="E66" s="41"/>
      <c r="F66" s="43"/>
      <c r="G66" s="43"/>
      <c r="H66" s="41"/>
      <c r="I66" s="41"/>
      <c r="J66" s="41"/>
      <c r="K66" s="44"/>
      <c r="L66" s="41"/>
      <c r="M66" s="41"/>
      <c r="N66" s="41"/>
      <c r="O66" s="41"/>
      <c r="P66" s="41"/>
      <c r="Q66" s="49"/>
      <c r="R66" s="49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15" t="s">
        <v>27</v>
      </c>
    </row>
    <row r="67" spans="1:33" ht="20.25">
      <c r="A67" s="37" t="s">
        <v>25</v>
      </c>
      <c r="B67" s="49">
        <f aca="true" t="shared" si="6" ref="B67:AC67">SUM(B63:B65)</f>
        <v>18.812787</v>
      </c>
      <c r="C67" s="49">
        <f t="shared" si="6"/>
        <v>19.897214</v>
      </c>
      <c r="D67" s="49">
        <f t="shared" si="6"/>
        <v>18.335453</v>
      </c>
      <c r="E67" s="49">
        <f t="shared" si="6"/>
        <v>17.610311</v>
      </c>
      <c r="F67" s="49">
        <f t="shared" si="6"/>
        <v>21.030003999999998</v>
      </c>
      <c r="G67" s="49">
        <f t="shared" si="6"/>
        <v>20.401864000000003</v>
      </c>
      <c r="H67" s="49">
        <f t="shared" si="6"/>
        <v>20.828194</v>
      </c>
      <c r="I67" s="49">
        <f t="shared" si="6"/>
        <v>20.679585999999997</v>
      </c>
      <c r="J67" s="49">
        <f t="shared" si="6"/>
        <v>19.200158000000002</v>
      </c>
      <c r="K67" s="50">
        <f t="shared" si="6"/>
        <v>16.018686</v>
      </c>
      <c r="L67" s="49">
        <f t="shared" si="6"/>
        <v>19.186843000000003</v>
      </c>
      <c r="M67" s="49">
        <f t="shared" si="6"/>
        <v>19.454351</v>
      </c>
      <c r="N67" s="49">
        <f t="shared" si="6"/>
        <v>19.320442000000003</v>
      </c>
      <c r="O67" s="49">
        <f t="shared" si="6"/>
        <v>18.640733</v>
      </c>
      <c r="P67" s="49">
        <f t="shared" si="6"/>
        <v>19.128662</v>
      </c>
      <c r="Q67" s="49">
        <f t="shared" si="6"/>
        <v>18.856866</v>
      </c>
      <c r="R67" s="49">
        <f t="shared" si="6"/>
        <v>18.893938999999996</v>
      </c>
      <c r="S67" s="50">
        <f t="shared" si="6"/>
        <v>19.324022</v>
      </c>
      <c r="T67" s="64">
        <f t="shared" si="6"/>
        <v>16.087056</v>
      </c>
      <c r="U67" s="49">
        <f t="shared" si="6"/>
        <v>18.60692</v>
      </c>
      <c r="V67" s="49">
        <f t="shared" si="6"/>
        <v>17.782758</v>
      </c>
      <c r="W67" s="49">
        <f t="shared" si="6"/>
        <v>17.126982</v>
      </c>
      <c r="X67" s="49">
        <f t="shared" si="6"/>
        <v>18.940654</v>
      </c>
      <c r="Y67" s="49">
        <f t="shared" si="6"/>
        <v>19.58347</v>
      </c>
      <c r="Z67" s="49">
        <f t="shared" si="6"/>
        <v>20.099826</v>
      </c>
      <c r="AA67" s="49">
        <f t="shared" si="6"/>
        <v>20.434749</v>
      </c>
      <c r="AB67" s="49">
        <f t="shared" si="6"/>
        <v>20.848375</v>
      </c>
      <c r="AC67" s="49">
        <f t="shared" si="6"/>
        <v>21.464019</v>
      </c>
      <c r="AD67" s="49">
        <f>SUM(AD63:AD65)</f>
        <v>20.880466000000002</v>
      </c>
      <c r="AE67" s="49">
        <f>SUM(AE63:AE65)</f>
        <v>23.285180999999998</v>
      </c>
      <c r="AF67" s="49"/>
      <c r="AG67" s="15">
        <f>SUM(B67:AF67)/30</f>
        <v>19.358685700000002</v>
      </c>
    </row>
    <row r="68" spans="1:20" ht="20.25">
      <c r="A68" s="11"/>
      <c r="B68" s="15"/>
      <c r="C68" s="7"/>
      <c r="D68" s="7"/>
      <c r="E68" s="7"/>
      <c r="F68" s="7"/>
      <c r="G68" s="7"/>
      <c r="H68" s="8"/>
      <c r="I68" s="12"/>
      <c r="J68" s="12"/>
      <c r="K68" s="12"/>
      <c r="L68" s="12"/>
      <c r="M68" s="12"/>
      <c r="N68" s="12"/>
      <c r="O68" s="12"/>
      <c r="P68" s="12"/>
      <c r="T68" s="64"/>
    </row>
    <row r="69" spans="1:33" ht="20.25">
      <c r="A69" s="1" t="s">
        <v>22</v>
      </c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</row>
    <row r="70" spans="2:34" ht="2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8"/>
      <c r="R71" s="8"/>
      <c r="S71" s="9"/>
      <c r="T71" s="9"/>
      <c r="U71" s="9"/>
      <c r="V71" s="9"/>
      <c r="W71" s="9"/>
      <c r="X71" s="9"/>
      <c r="Y71" s="9"/>
      <c r="Z71" s="23"/>
      <c r="AA71" s="23"/>
      <c r="AB71" s="23"/>
      <c r="AC71" s="23"/>
      <c r="AD71" s="23"/>
      <c r="AE71" s="23"/>
      <c r="AF71" s="23"/>
      <c r="AG71" s="23"/>
      <c r="AH71" s="11"/>
    </row>
    <row r="72" spans="1:16" ht="20.25">
      <c r="A72" s="9"/>
      <c r="B72" s="9"/>
      <c r="C72" s="9"/>
      <c r="D72" s="9"/>
      <c r="E72" s="9"/>
      <c r="F72" s="9"/>
      <c r="G72" s="9"/>
      <c r="H72" s="9"/>
      <c r="I72" s="23"/>
      <c r="J72" s="23"/>
      <c r="K72" s="23"/>
      <c r="L72" s="23"/>
      <c r="M72" s="23"/>
      <c r="N72" s="23"/>
      <c r="O72" s="23"/>
      <c r="P72" s="23"/>
    </row>
    <row r="81" ht="20.25">
      <c r="AH81" s="11"/>
    </row>
    <row r="82" ht="20.25">
      <c r="AH82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0"/>
  <sheetViews>
    <sheetView zoomScale="50" zoomScaleNormal="50" workbookViewId="0" topLeftCell="F38">
      <selection activeCell="AG63" sqref="AG63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8.21484375" style="27" customWidth="1"/>
    <col min="4" max="4" width="8.4453125" style="27" customWidth="1"/>
    <col min="5" max="5" width="7.77734375" style="27" customWidth="1"/>
    <col min="6" max="6" width="8.21484375" style="27" customWidth="1"/>
    <col min="7" max="8" width="8.4453125" style="27" customWidth="1"/>
    <col min="9" max="10" width="7.99609375" style="27" customWidth="1"/>
    <col min="11" max="11" width="8.21484375" style="27" customWidth="1"/>
    <col min="12" max="13" width="8.4453125" style="27" customWidth="1"/>
    <col min="14" max="14" width="8.6640625" style="27" customWidth="1"/>
    <col min="15" max="15" width="8.21484375" style="27" customWidth="1"/>
    <col min="16" max="17" width="8.4453125" style="27" customWidth="1"/>
    <col min="18" max="19" width="8.21484375" style="27" customWidth="1"/>
    <col min="20" max="21" width="8.4453125" style="27" customWidth="1"/>
    <col min="22" max="22" width="8.21484375" style="27" customWidth="1"/>
    <col min="23" max="23" width="8.4453125" style="27" customWidth="1"/>
    <col min="24" max="24" width="8.21484375" style="27" customWidth="1"/>
    <col min="25" max="25" width="8.4453125" style="27" customWidth="1"/>
    <col min="26" max="26" width="8.21484375" style="27" customWidth="1"/>
    <col min="27" max="27" width="13.4453125" style="27" bestFit="1" customWidth="1"/>
    <col min="28" max="30" width="8.21484375" style="27" customWidth="1"/>
    <col min="31" max="32" width="8.4453125" style="27" customWidth="1"/>
    <col min="33" max="33" width="11.88671875" style="27" customWidth="1"/>
    <col min="34" max="34" width="8.77734375" style="27" customWidth="1"/>
  </cols>
  <sheetData>
    <row r="1" spans="1:34" ht="30">
      <c r="A1" s="164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30">
      <c r="A2" s="164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4" ht="30">
      <c r="A3" s="166">
        <v>38869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5.5">
      <c r="A7" s="84" t="s">
        <v>26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3"/>
      <c r="AG7" s="3"/>
      <c r="AH7" s="3"/>
    </row>
    <row r="8" spans="1:34" ht="25.5">
      <c r="A8" s="84">
        <v>38869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3"/>
      <c r="AG8" s="3"/>
      <c r="AH8" s="3"/>
    </row>
    <row r="9" spans="1:34" ht="25.5">
      <c r="A9" s="85" t="s">
        <v>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/>
      <c r="AA9" s="85"/>
      <c r="AB9" s="73"/>
      <c r="AC9" s="73"/>
      <c r="AD9" s="73"/>
      <c r="AE9" s="73"/>
      <c r="AF9" s="5"/>
      <c r="AG9" s="5"/>
      <c r="AH9" s="3"/>
    </row>
    <row r="10" spans="1:36" ht="25.5">
      <c r="A10" s="75"/>
      <c r="B10" s="75" t="s">
        <v>32</v>
      </c>
      <c r="C10" s="75" t="s">
        <v>36</v>
      </c>
      <c r="D10" s="75" t="s">
        <v>32</v>
      </c>
      <c r="E10" s="75" t="s">
        <v>33</v>
      </c>
      <c r="F10" s="75" t="s">
        <v>34</v>
      </c>
      <c r="G10" s="75" t="s">
        <v>34</v>
      </c>
      <c r="H10" s="75" t="s">
        <v>35</v>
      </c>
      <c r="I10" s="75" t="s">
        <v>32</v>
      </c>
      <c r="J10" s="75" t="s">
        <v>36</v>
      </c>
      <c r="K10" s="75" t="s">
        <v>32</v>
      </c>
      <c r="L10" s="75" t="s">
        <v>33</v>
      </c>
      <c r="M10" s="75" t="s">
        <v>34</v>
      </c>
      <c r="N10" s="75" t="s">
        <v>34</v>
      </c>
      <c r="O10" s="75" t="s">
        <v>35</v>
      </c>
      <c r="P10" s="75" t="s">
        <v>32</v>
      </c>
      <c r="Q10" s="75" t="s">
        <v>36</v>
      </c>
      <c r="R10" s="75" t="s">
        <v>32</v>
      </c>
      <c r="S10" s="75" t="s">
        <v>33</v>
      </c>
      <c r="T10" s="75" t="s">
        <v>34</v>
      </c>
      <c r="U10" s="75" t="s">
        <v>34</v>
      </c>
      <c r="V10" s="75" t="s">
        <v>35</v>
      </c>
      <c r="W10" s="75" t="s">
        <v>32</v>
      </c>
      <c r="X10" s="75" t="s">
        <v>36</v>
      </c>
      <c r="Y10" s="75" t="s">
        <v>32</v>
      </c>
      <c r="Z10" s="75" t="s">
        <v>33</v>
      </c>
      <c r="AA10" s="75" t="s">
        <v>34</v>
      </c>
      <c r="AB10" s="75" t="s">
        <v>34</v>
      </c>
      <c r="AC10" s="75" t="s">
        <v>35</v>
      </c>
      <c r="AD10" s="75" t="s">
        <v>32</v>
      </c>
      <c r="AE10" s="75" t="s">
        <v>36</v>
      </c>
      <c r="AF10" s="8"/>
      <c r="AG10" s="8"/>
      <c r="AH10" s="8"/>
      <c r="AI10" s="8"/>
      <c r="AJ10" s="8"/>
    </row>
    <row r="11" spans="1:34" ht="25.5">
      <c r="A11" s="76"/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  <c r="I11" s="77">
        <v>8</v>
      </c>
      <c r="J11" s="77">
        <v>9</v>
      </c>
      <c r="K11" s="78">
        <v>10</v>
      </c>
      <c r="L11" s="77">
        <v>11</v>
      </c>
      <c r="M11" s="77">
        <v>12</v>
      </c>
      <c r="N11" s="77">
        <v>13</v>
      </c>
      <c r="O11" s="77">
        <v>14</v>
      </c>
      <c r="P11" s="77">
        <v>15</v>
      </c>
      <c r="Q11" s="79">
        <v>16</v>
      </c>
      <c r="R11" s="79">
        <v>17</v>
      </c>
      <c r="S11" s="80">
        <v>18</v>
      </c>
      <c r="T11" s="81">
        <v>19</v>
      </c>
      <c r="U11" s="81">
        <v>20</v>
      </c>
      <c r="V11" s="81">
        <v>21</v>
      </c>
      <c r="W11" s="81">
        <v>22</v>
      </c>
      <c r="X11" s="81">
        <v>23</v>
      </c>
      <c r="Y11" s="81">
        <v>24</v>
      </c>
      <c r="Z11" s="79">
        <v>25</v>
      </c>
      <c r="AA11" s="79">
        <v>26</v>
      </c>
      <c r="AB11" s="79">
        <v>27</v>
      </c>
      <c r="AC11" s="79">
        <v>28</v>
      </c>
      <c r="AD11" s="79">
        <v>29</v>
      </c>
      <c r="AE11" s="79">
        <v>30</v>
      </c>
      <c r="AF11" s="20"/>
      <c r="AG11" s="20"/>
      <c r="AH11" s="3"/>
    </row>
    <row r="12" spans="1:34" ht="23.25">
      <c r="A12" s="86" t="s">
        <v>1</v>
      </c>
      <c r="B12" s="9"/>
      <c r="C12" s="9"/>
      <c r="D12" s="9"/>
      <c r="E12" s="9"/>
      <c r="F12" s="9"/>
      <c r="G12" s="9"/>
      <c r="H12" s="9"/>
      <c r="I12" s="23"/>
      <c r="J12" s="23"/>
      <c r="K12" s="87"/>
      <c r="L12" s="23"/>
      <c r="M12" s="23"/>
      <c r="N12" s="23"/>
      <c r="O12" s="23"/>
      <c r="P12" s="23"/>
      <c r="Q12" s="12"/>
      <c r="R12" s="12"/>
      <c r="S12" s="88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4" ht="23.25">
      <c r="A13" s="82"/>
      <c r="B13" s="8"/>
      <c r="C13" s="8"/>
      <c r="D13" s="8"/>
      <c r="E13" s="8"/>
      <c r="F13" s="8"/>
      <c r="G13" s="8"/>
      <c r="H13" s="8"/>
      <c r="I13" s="12"/>
      <c r="J13" s="12"/>
      <c r="K13" s="17"/>
      <c r="L13" s="12"/>
      <c r="M13" s="12"/>
      <c r="N13" s="12"/>
      <c r="O13" s="12"/>
      <c r="P13" s="12"/>
      <c r="Q13" s="12"/>
      <c r="R13" s="12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</row>
    <row r="14" spans="1:34" ht="23.25">
      <c r="A14" s="82" t="s">
        <v>2</v>
      </c>
      <c r="B14" s="89">
        <v>7.346</v>
      </c>
      <c r="C14" s="89">
        <v>7.387</v>
      </c>
      <c r="D14" s="89">
        <v>6.646</v>
      </c>
      <c r="E14" s="89">
        <v>6.545</v>
      </c>
      <c r="F14" s="89">
        <v>5.373</v>
      </c>
      <c r="G14" s="89">
        <v>5.323</v>
      </c>
      <c r="H14" s="89">
        <v>5.457</v>
      </c>
      <c r="I14" s="89">
        <v>5.479</v>
      </c>
      <c r="J14" s="89">
        <v>7.307</v>
      </c>
      <c r="K14" s="17">
        <v>5.159</v>
      </c>
      <c r="L14" s="17">
        <v>5.045</v>
      </c>
      <c r="M14" s="17">
        <v>5.467</v>
      </c>
      <c r="N14" s="17">
        <v>5.3</v>
      </c>
      <c r="O14" s="17">
        <v>5.278</v>
      </c>
      <c r="P14" s="17">
        <v>5.362</v>
      </c>
      <c r="Q14" s="17">
        <v>5.6</v>
      </c>
      <c r="R14" s="17">
        <v>5.104</v>
      </c>
      <c r="S14" s="17">
        <v>5.28</v>
      </c>
      <c r="T14" s="17">
        <v>5.746</v>
      </c>
      <c r="U14" s="17">
        <v>5.75</v>
      </c>
      <c r="V14" s="17">
        <v>6.012</v>
      </c>
      <c r="W14" s="17">
        <v>6.4</v>
      </c>
      <c r="X14" s="17">
        <v>5.559</v>
      </c>
      <c r="Y14" s="17">
        <v>5.241</v>
      </c>
      <c r="Z14" s="17">
        <v>5.071</v>
      </c>
      <c r="AA14" s="17">
        <v>5.024</v>
      </c>
      <c r="AB14" s="17">
        <v>6.4</v>
      </c>
      <c r="AC14" s="17">
        <v>6.4</v>
      </c>
      <c r="AD14" s="17">
        <v>5.147</v>
      </c>
      <c r="AE14" s="17">
        <v>5.256</v>
      </c>
      <c r="AF14" s="12"/>
      <c r="AG14" s="12"/>
      <c r="AH14" s="7"/>
    </row>
    <row r="15" spans="1:33" ht="23.25">
      <c r="A15" s="8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2"/>
      <c r="AG15" s="12"/>
    </row>
    <row r="16" spans="1:33" ht="24" thickBot="1">
      <c r="A16" s="82" t="s">
        <v>3</v>
      </c>
      <c r="B16" s="90">
        <v>12.226</v>
      </c>
      <c r="C16" s="90">
        <v>13.131</v>
      </c>
      <c r="D16" s="90">
        <v>12.801</v>
      </c>
      <c r="E16" s="91">
        <v>13.762</v>
      </c>
      <c r="F16" s="92">
        <v>12.292</v>
      </c>
      <c r="G16" s="91">
        <v>11.904</v>
      </c>
      <c r="H16" s="91">
        <v>11.739</v>
      </c>
      <c r="I16" s="91">
        <v>12.126</v>
      </c>
      <c r="J16" s="91">
        <v>12.357</v>
      </c>
      <c r="K16" s="93">
        <v>11.08</v>
      </c>
      <c r="L16" s="93">
        <v>11.445</v>
      </c>
      <c r="M16" s="93">
        <v>12.493</v>
      </c>
      <c r="N16" s="25">
        <v>13.446</v>
      </c>
      <c r="O16" s="25">
        <v>13.15</v>
      </c>
      <c r="P16" s="25">
        <v>12.308</v>
      </c>
      <c r="Q16" s="25">
        <v>15.184</v>
      </c>
      <c r="R16" s="25">
        <v>12.221</v>
      </c>
      <c r="S16" s="25">
        <v>13.832</v>
      </c>
      <c r="T16" s="25">
        <v>14.183</v>
      </c>
      <c r="U16" s="25">
        <v>15.723</v>
      </c>
      <c r="V16" s="25">
        <v>14.228</v>
      </c>
      <c r="W16" s="25">
        <v>13.112</v>
      </c>
      <c r="X16" s="25">
        <v>15.11</v>
      </c>
      <c r="Y16" s="25">
        <v>12.152</v>
      </c>
      <c r="Z16" s="25">
        <v>12.056</v>
      </c>
      <c r="AA16" s="25">
        <v>12.603</v>
      </c>
      <c r="AB16" s="25">
        <v>12.411</v>
      </c>
      <c r="AC16" s="25">
        <v>12.494</v>
      </c>
      <c r="AD16" s="25">
        <v>13.81</v>
      </c>
      <c r="AE16" s="25">
        <v>14.352</v>
      </c>
      <c r="AF16" s="13"/>
      <c r="AG16" s="29"/>
    </row>
    <row r="17" spans="1:34" ht="30.75" thickBot="1">
      <c r="A17" s="82"/>
      <c r="B17" s="14"/>
      <c r="C17" s="14"/>
      <c r="D17" s="14"/>
      <c r="E17" s="12"/>
      <c r="F17" s="12"/>
      <c r="G17" s="12"/>
      <c r="H17" s="12"/>
      <c r="I17" s="12"/>
      <c r="J17" s="14"/>
      <c r="K17" s="94"/>
      <c r="L17" s="12"/>
      <c r="M17" s="12"/>
      <c r="N17" s="12"/>
      <c r="O17" s="12"/>
      <c r="P17" s="12"/>
      <c r="Q17" s="12"/>
      <c r="R17" s="12"/>
      <c r="S17" s="1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08" t="s">
        <v>39</v>
      </c>
      <c r="AH17" s="11"/>
    </row>
    <row r="18" spans="1:33" ht="30.75" thickBot="1">
      <c r="A18" s="82"/>
      <c r="B18" s="95">
        <f aca="true" t="shared" si="0" ref="B18:AE18">SUM(B14:B16)</f>
        <v>19.572000000000003</v>
      </c>
      <c r="C18" s="95">
        <f t="shared" si="0"/>
        <v>20.518</v>
      </c>
      <c r="D18" s="95">
        <f t="shared" si="0"/>
        <v>19.447</v>
      </c>
      <c r="E18" s="95">
        <f t="shared" si="0"/>
        <v>20.307000000000002</v>
      </c>
      <c r="F18" s="95">
        <f t="shared" si="0"/>
        <v>17.665</v>
      </c>
      <c r="G18" s="95">
        <f t="shared" si="0"/>
        <v>17.227</v>
      </c>
      <c r="H18" s="95">
        <f t="shared" si="0"/>
        <v>17.196</v>
      </c>
      <c r="I18" s="95">
        <f t="shared" si="0"/>
        <v>17.605</v>
      </c>
      <c r="J18" s="95">
        <f t="shared" si="0"/>
        <v>19.664</v>
      </c>
      <c r="K18" s="96">
        <f t="shared" si="0"/>
        <v>16.239</v>
      </c>
      <c r="L18" s="95">
        <f t="shared" si="0"/>
        <v>16.490000000000002</v>
      </c>
      <c r="M18" s="95">
        <f t="shared" si="0"/>
        <v>17.96</v>
      </c>
      <c r="N18" s="95">
        <f t="shared" si="0"/>
        <v>18.746</v>
      </c>
      <c r="O18" s="95">
        <f t="shared" si="0"/>
        <v>18.428</v>
      </c>
      <c r="P18" s="95">
        <f t="shared" si="0"/>
        <v>17.67</v>
      </c>
      <c r="Q18" s="95">
        <f t="shared" si="0"/>
        <v>20.784</v>
      </c>
      <c r="R18" s="95">
        <f t="shared" si="0"/>
        <v>17.325</v>
      </c>
      <c r="S18" s="96">
        <f t="shared" si="0"/>
        <v>19.112000000000002</v>
      </c>
      <c r="T18" s="95">
        <f t="shared" si="0"/>
        <v>19.929000000000002</v>
      </c>
      <c r="U18" s="95">
        <f t="shared" si="0"/>
        <v>21.473</v>
      </c>
      <c r="V18" s="95">
        <f t="shared" si="0"/>
        <v>20.24</v>
      </c>
      <c r="W18" s="95">
        <f t="shared" si="0"/>
        <v>19.512</v>
      </c>
      <c r="X18" s="95">
        <f t="shared" si="0"/>
        <v>20.669</v>
      </c>
      <c r="Y18" s="95">
        <f t="shared" si="0"/>
        <v>17.393</v>
      </c>
      <c r="Z18" s="95">
        <f t="shared" si="0"/>
        <v>17.127</v>
      </c>
      <c r="AA18" s="95">
        <f t="shared" si="0"/>
        <v>17.627</v>
      </c>
      <c r="AB18" s="95">
        <f t="shared" si="0"/>
        <v>18.811</v>
      </c>
      <c r="AC18" s="95">
        <f t="shared" si="0"/>
        <v>18.894</v>
      </c>
      <c r="AD18" s="95">
        <f t="shared" si="0"/>
        <v>18.957</v>
      </c>
      <c r="AE18" s="95">
        <f t="shared" si="0"/>
        <v>19.608</v>
      </c>
      <c r="AF18" s="97"/>
      <c r="AG18" s="107">
        <f>SUM(B18:AE18)/30</f>
        <v>18.739833333333333</v>
      </c>
    </row>
    <row r="19" spans="1:33" ht="23.25">
      <c r="A19" s="86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7"/>
    </row>
    <row r="20" spans="1:33" ht="23.25">
      <c r="A20" s="82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7"/>
    </row>
    <row r="21" spans="1:33" ht="23.25">
      <c r="A21" s="82" t="s">
        <v>21</v>
      </c>
      <c r="B21" s="98">
        <v>16.958794</v>
      </c>
      <c r="C21" s="98">
        <v>13.221362</v>
      </c>
      <c r="D21" s="98">
        <v>17.05607</v>
      </c>
      <c r="E21" s="98">
        <v>15.904772</v>
      </c>
      <c r="F21" s="98">
        <v>15.259669</v>
      </c>
      <c r="G21" s="98">
        <v>17.103701</v>
      </c>
      <c r="H21" s="98">
        <v>16.61684</v>
      </c>
      <c r="I21" s="98">
        <v>14.61684</v>
      </c>
      <c r="J21" s="58">
        <v>15.714307</v>
      </c>
      <c r="K21" s="59">
        <v>14.979805</v>
      </c>
      <c r="L21" s="58">
        <v>13.441854</v>
      </c>
      <c r="M21" s="58">
        <v>15.915346</v>
      </c>
      <c r="N21" s="58">
        <v>15.633056</v>
      </c>
      <c r="O21" s="58">
        <v>17.336928</v>
      </c>
      <c r="P21" s="58">
        <v>14.463379</v>
      </c>
      <c r="Q21" s="58">
        <v>15.496201</v>
      </c>
      <c r="R21" s="58">
        <v>12.341636</v>
      </c>
      <c r="S21" s="59">
        <v>19.703893</v>
      </c>
      <c r="T21" s="58">
        <v>19.992458</v>
      </c>
      <c r="U21" s="58">
        <v>15.576768</v>
      </c>
      <c r="V21" s="58">
        <v>18.229417</v>
      </c>
      <c r="W21" s="58">
        <v>17.99524</v>
      </c>
      <c r="X21" s="58">
        <v>17.089187</v>
      </c>
      <c r="Y21" s="58">
        <v>16.440114</v>
      </c>
      <c r="Z21" s="58">
        <v>13.359189</v>
      </c>
      <c r="AA21" s="58">
        <v>16.665133</v>
      </c>
      <c r="AB21" s="58">
        <v>14.891983</v>
      </c>
      <c r="AC21" s="58">
        <v>14.428007</v>
      </c>
      <c r="AD21" s="58">
        <v>14.898977</v>
      </c>
      <c r="AE21" s="58">
        <v>17.227954</v>
      </c>
      <c r="AF21" s="34"/>
      <c r="AG21" s="17"/>
    </row>
    <row r="22" spans="1:33" ht="23.25">
      <c r="A22" s="82"/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8"/>
      <c r="M22" s="58"/>
      <c r="N22" s="58"/>
      <c r="O22" s="58"/>
      <c r="P22" s="58"/>
      <c r="Q22" s="58"/>
      <c r="R22" s="58"/>
      <c r="S22" s="59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34"/>
      <c r="AG22" s="17"/>
    </row>
    <row r="23" spans="1:33" ht="23.25">
      <c r="A23" s="83" t="s">
        <v>37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9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0.000543</v>
      </c>
      <c r="S23" s="59">
        <v>0.865991</v>
      </c>
      <c r="T23" s="58">
        <v>0.944833</v>
      </c>
      <c r="U23" s="58">
        <v>0.939429</v>
      </c>
      <c r="V23" s="58">
        <v>0.940189</v>
      </c>
      <c r="W23" s="58">
        <v>0.94423</v>
      </c>
      <c r="X23" s="58">
        <v>0.654276</v>
      </c>
      <c r="Y23" s="58">
        <v>0.852606</v>
      </c>
      <c r="Z23" s="58">
        <v>0.980681</v>
      </c>
      <c r="AA23" s="58">
        <v>1.001225</v>
      </c>
      <c r="AB23" s="58">
        <v>1.005929</v>
      </c>
      <c r="AC23" s="58">
        <v>1.001243</v>
      </c>
      <c r="AD23" s="58">
        <v>0.770221</v>
      </c>
      <c r="AE23" s="58">
        <v>1.08054</v>
      </c>
      <c r="AF23" s="34"/>
      <c r="AG23" s="17">
        <f>SUM(B23:AF23)</f>
        <v>11.981936000000001</v>
      </c>
    </row>
    <row r="24" spans="1:33" ht="23.25">
      <c r="A24" s="82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8"/>
      <c r="M24" s="58"/>
      <c r="N24" s="58"/>
      <c r="O24" s="58"/>
      <c r="P24" s="58"/>
      <c r="Q24" s="58"/>
      <c r="R24" s="58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34"/>
      <c r="AG24" s="17"/>
    </row>
    <row r="25" spans="1:33" ht="23.25">
      <c r="A25" s="82" t="s">
        <v>6</v>
      </c>
      <c r="B25" s="58">
        <v>3.839321</v>
      </c>
      <c r="C25" s="58">
        <v>3.692472</v>
      </c>
      <c r="D25" s="58">
        <v>3.580312</v>
      </c>
      <c r="E25" s="58">
        <v>3.695309</v>
      </c>
      <c r="F25" s="58">
        <v>3.710769</v>
      </c>
      <c r="G25" s="58">
        <v>3.724893</v>
      </c>
      <c r="H25" s="58">
        <v>3.574825</v>
      </c>
      <c r="I25" s="58">
        <v>3.837373</v>
      </c>
      <c r="J25" s="58">
        <v>3.446624</v>
      </c>
      <c r="K25" s="59">
        <v>3.595978</v>
      </c>
      <c r="L25" s="58">
        <v>3.631263</v>
      </c>
      <c r="M25" s="58">
        <v>3.682182</v>
      </c>
      <c r="N25" s="58">
        <v>3.640485</v>
      </c>
      <c r="O25" s="58">
        <v>1.296502</v>
      </c>
      <c r="P25" s="58">
        <v>2.814106</v>
      </c>
      <c r="Q25" s="58">
        <v>4.209604</v>
      </c>
      <c r="R25" s="58">
        <v>3.597543</v>
      </c>
      <c r="S25" s="59">
        <v>3.625892</v>
      </c>
      <c r="T25" s="58">
        <v>2.918123</v>
      </c>
      <c r="U25" s="58">
        <v>4.578712</v>
      </c>
      <c r="V25" s="58">
        <v>0.3672</v>
      </c>
      <c r="W25" s="58">
        <v>3.740028</v>
      </c>
      <c r="X25" s="58">
        <v>3.639794</v>
      </c>
      <c r="Y25" s="58">
        <v>3.683821</v>
      </c>
      <c r="Z25" s="58">
        <v>3.725746</v>
      </c>
      <c r="AA25" s="58">
        <v>3.78343</v>
      </c>
      <c r="AB25" s="58">
        <v>3.644977</v>
      </c>
      <c r="AC25" s="58">
        <v>3.514601</v>
      </c>
      <c r="AD25" s="58">
        <v>3.674028</v>
      </c>
      <c r="AE25" s="58">
        <v>3.65263</v>
      </c>
      <c r="AF25" s="34"/>
      <c r="AG25" s="17"/>
    </row>
    <row r="26" spans="1:33" ht="23.25">
      <c r="A26" s="82"/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58"/>
      <c r="M26" s="58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34"/>
      <c r="AG26" s="17"/>
    </row>
    <row r="27" spans="1:33" ht="23.25">
      <c r="A27" s="82" t="s">
        <v>7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34"/>
      <c r="AG27" s="17"/>
    </row>
    <row r="28" spans="1:33" ht="23.25">
      <c r="A28" s="82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8"/>
      <c r="M28" s="58"/>
      <c r="N28" s="58"/>
      <c r="O28" s="58"/>
      <c r="P28" s="58"/>
      <c r="Q28" s="58"/>
      <c r="R28" s="58"/>
      <c r="S28" s="5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34"/>
      <c r="AG28" s="17"/>
    </row>
    <row r="29" spans="1:33" ht="24" thickBot="1">
      <c r="A29" s="82" t="s">
        <v>8</v>
      </c>
      <c r="B29" s="105">
        <v>1.281894</v>
      </c>
      <c r="C29" s="105">
        <v>1.430077</v>
      </c>
      <c r="D29" s="105">
        <v>1.581176</v>
      </c>
      <c r="E29" s="105">
        <v>1.576454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6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6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34"/>
      <c r="AG29" s="17"/>
    </row>
    <row r="30" spans="1:33" ht="30.75" thickBot="1">
      <c r="A30" s="82"/>
      <c r="B30" s="12" t="s">
        <v>20</v>
      </c>
      <c r="C30" s="12"/>
      <c r="D30" s="29"/>
      <c r="E30" s="29"/>
      <c r="F30" s="29"/>
      <c r="G30" s="29"/>
      <c r="H30" s="29"/>
      <c r="I30" s="12"/>
      <c r="J30" s="29"/>
      <c r="K30" s="17"/>
      <c r="L30" s="12"/>
      <c r="M30" s="12"/>
      <c r="N30" s="12"/>
      <c r="O30" s="12"/>
      <c r="P30" s="12"/>
      <c r="Q30" s="12"/>
      <c r="R30" s="12"/>
      <c r="S30" s="17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08" t="s">
        <v>39</v>
      </c>
    </row>
    <row r="31" spans="1:33" ht="30.75" thickBot="1">
      <c r="A31" s="82"/>
      <c r="B31" s="95">
        <f aca="true" t="shared" si="1" ref="B31:AE31">SUM(B21:B29)</f>
        <v>22.080009000000004</v>
      </c>
      <c r="C31" s="95">
        <f t="shared" si="1"/>
        <v>18.343911</v>
      </c>
      <c r="D31" s="95">
        <f t="shared" si="1"/>
        <v>22.217557999999997</v>
      </c>
      <c r="E31" s="95">
        <f t="shared" si="1"/>
        <v>21.176535</v>
      </c>
      <c r="F31" s="95">
        <f t="shared" si="1"/>
        <v>18.970438</v>
      </c>
      <c r="G31" s="95">
        <f t="shared" si="1"/>
        <v>20.828594000000002</v>
      </c>
      <c r="H31" s="95">
        <f t="shared" si="1"/>
        <v>20.191665</v>
      </c>
      <c r="I31" s="95">
        <f t="shared" si="1"/>
        <v>18.454213</v>
      </c>
      <c r="J31" s="95">
        <f t="shared" si="1"/>
        <v>19.160930999999998</v>
      </c>
      <c r="K31" s="96">
        <f t="shared" si="1"/>
        <v>18.575783</v>
      </c>
      <c r="L31" s="95">
        <f t="shared" si="1"/>
        <v>17.073117</v>
      </c>
      <c r="M31" s="95">
        <f t="shared" si="1"/>
        <v>19.597528</v>
      </c>
      <c r="N31" s="95">
        <f t="shared" si="1"/>
        <v>19.273541</v>
      </c>
      <c r="O31" s="95">
        <f t="shared" si="1"/>
        <v>18.63343</v>
      </c>
      <c r="P31" s="95">
        <f t="shared" si="1"/>
        <v>17.277485</v>
      </c>
      <c r="Q31" s="95">
        <f t="shared" si="1"/>
        <v>19.705804999999998</v>
      </c>
      <c r="R31" s="95">
        <f t="shared" si="1"/>
        <v>15.939722</v>
      </c>
      <c r="S31" s="96">
        <f t="shared" si="1"/>
        <v>24.195776000000002</v>
      </c>
      <c r="T31" s="95">
        <f t="shared" si="1"/>
        <v>23.855414</v>
      </c>
      <c r="U31" s="95">
        <f t="shared" si="1"/>
        <v>21.094908999999998</v>
      </c>
      <c r="V31" s="95">
        <f t="shared" si="1"/>
        <v>19.536806000000002</v>
      </c>
      <c r="W31" s="95">
        <f t="shared" si="1"/>
        <v>22.679498</v>
      </c>
      <c r="X31" s="95">
        <f t="shared" si="1"/>
        <v>21.383257</v>
      </c>
      <c r="Y31" s="95">
        <f t="shared" si="1"/>
        <v>20.976541000000005</v>
      </c>
      <c r="Z31" s="95">
        <f t="shared" si="1"/>
        <v>18.065616000000002</v>
      </c>
      <c r="AA31" s="95">
        <f t="shared" si="1"/>
        <v>21.449788</v>
      </c>
      <c r="AB31" s="95">
        <f t="shared" si="1"/>
        <v>19.542889</v>
      </c>
      <c r="AC31" s="95">
        <f t="shared" si="1"/>
        <v>18.943851</v>
      </c>
      <c r="AD31" s="95">
        <f t="shared" si="1"/>
        <v>19.343226</v>
      </c>
      <c r="AE31" s="95">
        <f t="shared" si="1"/>
        <v>21.961123999999998</v>
      </c>
      <c r="AF31" s="97"/>
      <c r="AG31" s="107">
        <f>SUM(B31:AE31)/30</f>
        <v>20.017632</v>
      </c>
    </row>
    <row r="32" spans="1:33" ht="23.25">
      <c r="A32" s="99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7"/>
      <c r="L32" s="12"/>
      <c r="M32" s="12"/>
      <c r="N32" s="12"/>
      <c r="O32" s="12"/>
      <c r="P32" s="12"/>
      <c r="Q32" s="12"/>
      <c r="R32" s="12"/>
      <c r="S32" s="17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7"/>
    </row>
    <row r="33" spans="1:33" ht="23.25">
      <c r="A33" s="82"/>
      <c r="B33" s="12"/>
      <c r="C33" s="12"/>
      <c r="D33" s="12"/>
      <c r="E33" s="12"/>
      <c r="F33" s="12"/>
      <c r="G33" s="12"/>
      <c r="H33" s="12"/>
      <c r="I33" s="12"/>
      <c r="J33" s="12"/>
      <c r="K33" s="17"/>
      <c r="L33" s="12"/>
      <c r="M33" s="12"/>
      <c r="N33" s="12"/>
      <c r="O33" s="12"/>
      <c r="P33" s="12"/>
      <c r="Q33" s="12"/>
      <c r="R33" s="12"/>
      <c r="S33" s="1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7"/>
    </row>
    <row r="34" spans="1:33" ht="23.25">
      <c r="A34" s="82" t="s">
        <v>10</v>
      </c>
      <c r="B34" s="17">
        <v>24.36</v>
      </c>
      <c r="C34" s="17">
        <v>21.78</v>
      </c>
      <c r="D34" s="17">
        <v>23.36</v>
      </c>
      <c r="E34" s="17">
        <v>23.19</v>
      </c>
      <c r="F34" s="17">
        <v>23.68</v>
      </c>
      <c r="G34" s="17">
        <v>23.6</v>
      </c>
      <c r="H34" s="17">
        <v>15.95</v>
      </c>
      <c r="I34" s="17">
        <v>17.05</v>
      </c>
      <c r="J34" s="17">
        <v>15.9</v>
      </c>
      <c r="K34" s="17">
        <v>15.92</v>
      </c>
      <c r="L34" s="17">
        <v>15</v>
      </c>
      <c r="M34" s="17">
        <v>15.9</v>
      </c>
      <c r="N34" s="17">
        <v>15.9</v>
      </c>
      <c r="O34" s="17">
        <v>18.83</v>
      </c>
      <c r="P34" s="17">
        <v>20.29</v>
      </c>
      <c r="Q34" s="17">
        <v>21.98</v>
      </c>
      <c r="R34" s="17">
        <v>22.2</v>
      </c>
      <c r="S34" s="17">
        <v>22.33</v>
      </c>
      <c r="T34" s="17">
        <v>22.78</v>
      </c>
      <c r="U34" s="17">
        <v>22.43</v>
      </c>
      <c r="V34" s="17">
        <v>21.45</v>
      </c>
      <c r="W34" s="17">
        <v>22.93</v>
      </c>
      <c r="X34" s="17">
        <v>21.07</v>
      </c>
      <c r="Y34" s="17">
        <v>23.29</v>
      </c>
      <c r="Z34" s="17">
        <v>20.93</v>
      </c>
      <c r="AA34" s="17">
        <v>21.78</v>
      </c>
      <c r="AB34" s="17">
        <v>18.99</v>
      </c>
      <c r="AC34" s="17">
        <v>21.48</v>
      </c>
      <c r="AD34" s="17">
        <v>21.45</v>
      </c>
      <c r="AE34" s="17">
        <v>20.11</v>
      </c>
      <c r="AF34" s="17"/>
      <c r="AG34" s="17"/>
    </row>
    <row r="35" spans="1:33" ht="23.25">
      <c r="A35" s="82" t="s">
        <v>11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/>
      <c r="AG35" s="17"/>
    </row>
    <row r="36" spans="1:33" ht="23.25">
      <c r="A36" s="82" t="s">
        <v>29</v>
      </c>
      <c r="B36" s="100">
        <v>45</v>
      </c>
      <c r="C36" s="100">
        <v>50</v>
      </c>
      <c r="D36" s="100">
        <v>28</v>
      </c>
      <c r="E36" s="100">
        <v>34</v>
      </c>
      <c r="F36" s="100">
        <v>39</v>
      </c>
      <c r="G36" s="100">
        <v>51</v>
      </c>
      <c r="H36" s="100">
        <v>47</v>
      </c>
      <c r="I36" s="100">
        <v>61</v>
      </c>
      <c r="J36" s="100">
        <v>48</v>
      </c>
      <c r="K36" s="100">
        <v>49</v>
      </c>
      <c r="L36" s="100">
        <v>39</v>
      </c>
      <c r="M36" s="100">
        <v>45</v>
      </c>
      <c r="N36" s="100">
        <v>38</v>
      </c>
      <c r="O36" s="100">
        <v>54</v>
      </c>
      <c r="P36" s="100">
        <v>57</v>
      </c>
      <c r="Q36" s="100">
        <v>47</v>
      </c>
      <c r="R36" s="100">
        <v>50</v>
      </c>
      <c r="S36" s="100">
        <v>43</v>
      </c>
      <c r="T36" s="100">
        <v>52</v>
      </c>
      <c r="U36" s="100">
        <v>59</v>
      </c>
      <c r="V36" s="100">
        <v>51</v>
      </c>
      <c r="W36" s="100">
        <v>56</v>
      </c>
      <c r="X36" s="100">
        <v>56</v>
      </c>
      <c r="Y36" s="100">
        <v>32</v>
      </c>
      <c r="Z36" s="100">
        <v>30</v>
      </c>
      <c r="AA36" s="100">
        <v>46</v>
      </c>
      <c r="AB36" s="100">
        <v>35</v>
      </c>
      <c r="AC36" s="100">
        <v>42</v>
      </c>
      <c r="AD36" s="100">
        <v>29</v>
      </c>
      <c r="AE36" s="100">
        <v>33</v>
      </c>
      <c r="AF36" s="100"/>
      <c r="AG36" s="100"/>
    </row>
    <row r="37" spans="1:33" ht="23.25">
      <c r="A37" s="82" t="s">
        <v>28</v>
      </c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/>
      <c r="AG37" s="17"/>
    </row>
    <row r="38" spans="1:33" ht="23.25">
      <c r="A38" s="82" t="s">
        <v>30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/>
      <c r="AG38" s="17"/>
    </row>
    <row r="39" spans="1:33" ht="23.25">
      <c r="A39" s="82" t="s">
        <v>31</v>
      </c>
      <c r="B39" s="101">
        <v>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/>
      <c r="AG39" s="17"/>
    </row>
    <row r="40" spans="1:33" ht="23.25">
      <c r="A40" s="82" t="s">
        <v>19</v>
      </c>
      <c r="B40" s="17">
        <v>0.37</v>
      </c>
      <c r="C40" s="17">
        <v>0</v>
      </c>
      <c r="D40" s="17">
        <v>0</v>
      </c>
      <c r="E40" s="17">
        <v>0</v>
      </c>
      <c r="F40" s="17">
        <v>0</v>
      </c>
      <c r="G40" s="17">
        <v>3</v>
      </c>
      <c r="H40" s="17">
        <v>3</v>
      </c>
      <c r="I40" s="17">
        <v>3</v>
      </c>
      <c r="J40" s="17">
        <v>2.8</v>
      </c>
      <c r="K40" s="17">
        <v>3</v>
      </c>
      <c r="L40" s="17">
        <v>3.2</v>
      </c>
      <c r="M40" s="17">
        <v>3.2</v>
      </c>
      <c r="N40" s="17">
        <v>3.2</v>
      </c>
      <c r="O40" s="17">
        <v>3.2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/>
      <c r="AG40" s="17"/>
    </row>
    <row r="41" spans="1:34" ht="23.25">
      <c r="A41" s="82" t="s">
        <v>6</v>
      </c>
      <c r="B41" s="17">
        <v>0.713</v>
      </c>
      <c r="C41" s="17">
        <v>0.713</v>
      </c>
      <c r="D41" s="17">
        <v>0.713</v>
      </c>
      <c r="E41" s="17">
        <v>0.713</v>
      </c>
      <c r="F41" s="17">
        <v>0.713</v>
      </c>
      <c r="G41" s="17">
        <v>0.713</v>
      </c>
      <c r="H41" s="17">
        <v>0.713</v>
      </c>
      <c r="I41" s="17">
        <v>0.713</v>
      </c>
      <c r="J41" s="17">
        <v>0.1</v>
      </c>
      <c r="K41" s="17">
        <v>0.1</v>
      </c>
      <c r="L41" s="17">
        <v>0.1</v>
      </c>
      <c r="M41" s="17">
        <v>0.1</v>
      </c>
      <c r="N41" s="17">
        <v>0.1</v>
      </c>
      <c r="O41" s="17">
        <v>0.1</v>
      </c>
      <c r="P41" s="17">
        <v>0.1</v>
      </c>
      <c r="Q41" s="17">
        <v>0.1</v>
      </c>
      <c r="R41" s="17">
        <v>0.1</v>
      </c>
      <c r="S41" s="17">
        <v>0.1</v>
      </c>
      <c r="T41" s="17">
        <v>0.1</v>
      </c>
      <c r="U41" s="17">
        <v>0.1</v>
      </c>
      <c r="V41" s="17">
        <v>0.1</v>
      </c>
      <c r="W41" s="17">
        <v>0.1</v>
      </c>
      <c r="X41" s="17">
        <v>0.1</v>
      </c>
      <c r="Y41" s="17">
        <v>0.1</v>
      </c>
      <c r="Z41" s="17">
        <v>0.1</v>
      </c>
      <c r="AA41" s="17">
        <f>0.586+0.061333</f>
        <v>0.6473329999999999</v>
      </c>
      <c r="AB41" s="17">
        <f>0.586+0.061333</f>
        <v>0.6473329999999999</v>
      </c>
      <c r="AC41" s="17">
        <f>0.586+0.061333</f>
        <v>0.6473329999999999</v>
      </c>
      <c r="AD41" s="17">
        <f>0.586+0.061333</f>
        <v>0.6473329999999999</v>
      </c>
      <c r="AE41" s="17">
        <f>0.586+0.061333</f>
        <v>0.6473329999999999</v>
      </c>
      <c r="AF41" s="17"/>
      <c r="AG41" s="17"/>
      <c r="AH41" s="11"/>
    </row>
    <row r="42" spans="1:33" ht="23.25">
      <c r="A42" s="82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/>
      <c r="AG42" s="17"/>
    </row>
    <row r="43" spans="1:33" ht="24" thickBot="1">
      <c r="A43" s="82" t="s">
        <v>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/>
      <c r="AG43" s="109"/>
    </row>
    <row r="44" spans="1:33" ht="30.75" thickBot="1">
      <c r="A44" s="82"/>
      <c r="B44" s="12"/>
      <c r="C44" s="12"/>
      <c r="D44" s="14"/>
      <c r="E44" s="12"/>
      <c r="F44" s="14"/>
      <c r="G44" s="14"/>
      <c r="H44" s="12"/>
      <c r="I44" s="12"/>
      <c r="J44" s="12"/>
      <c r="K44" s="17"/>
      <c r="L44" s="12"/>
      <c r="M44" s="12"/>
      <c r="N44" s="12"/>
      <c r="O44" s="12"/>
      <c r="P44" s="12"/>
      <c r="Q44" s="12"/>
      <c r="R44" s="12"/>
      <c r="S44" s="17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08" t="s">
        <v>39</v>
      </c>
    </row>
    <row r="45" spans="1:33" ht="30.75" thickBot="1">
      <c r="A45" s="82"/>
      <c r="B45" s="95">
        <f aca="true" t="shared" si="2" ref="B45:AE45">SUM(B34+B40+B41+B42+B43)</f>
        <v>25.443</v>
      </c>
      <c r="C45" s="95">
        <f t="shared" si="2"/>
        <v>22.493000000000002</v>
      </c>
      <c r="D45" s="95">
        <f t="shared" si="2"/>
        <v>24.073</v>
      </c>
      <c r="E45" s="95">
        <f t="shared" si="2"/>
        <v>23.903000000000002</v>
      </c>
      <c r="F45" s="95">
        <f t="shared" si="2"/>
        <v>24.393</v>
      </c>
      <c r="G45" s="95">
        <f t="shared" si="2"/>
        <v>27.313000000000002</v>
      </c>
      <c r="H45" s="95">
        <f t="shared" si="2"/>
        <v>19.663</v>
      </c>
      <c r="I45" s="95">
        <f t="shared" si="2"/>
        <v>20.763</v>
      </c>
      <c r="J45" s="95">
        <v>20.8</v>
      </c>
      <c r="K45" s="95">
        <v>20.8</v>
      </c>
      <c r="L45" s="95">
        <v>20.8</v>
      </c>
      <c r="M45" s="95">
        <v>20.8</v>
      </c>
      <c r="N45" s="95">
        <f t="shared" si="2"/>
        <v>19.200000000000003</v>
      </c>
      <c r="O45" s="95">
        <f t="shared" si="2"/>
        <v>22.13</v>
      </c>
      <c r="P45" s="95">
        <f t="shared" si="2"/>
        <v>20.39</v>
      </c>
      <c r="Q45" s="95">
        <f t="shared" si="2"/>
        <v>22.080000000000002</v>
      </c>
      <c r="R45" s="95">
        <f t="shared" si="2"/>
        <v>22.3</v>
      </c>
      <c r="S45" s="95">
        <f t="shared" si="2"/>
        <v>22.43</v>
      </c>
      <c r="T45" s="95">
        <f t="shared" si="2"/>
        <v>22.880000000000003</v>
      </c>
      <c r="U45" s="95">
        <f t="shared" si="2"/>
        <v>22.53</v>
      </c>
      <c r="V45" s="95">
        <f t="shared" si="2"/>
        <v>21.55</v>
      </c>
      <c r="W45" s="95">
        <f t="shared" si="2"/>
        <v>23.03</v>
      </c>
      <c r="X45" s="95">
        <f t="shared" si="2"/>
        <v>21.17</v>
      </c>
      <c r="Y45" s="95">
        <f t="shared" si="2"/>
        <v>23.39</v>
      </c>
      <c r="Z45" s="95">
        <f t="shared" si="2"/>
        <v>21.03</v>
      </c>
      <c r="AA45" s="95">
        <f t="shared" si="2"/>
        <v>22.427333</v>
      </c>
      <c r="AB45" s="95">
        <f t="shared" si="2"/>
        <v>19.637332999999998</v>
      </c>
      <c r="AC45" s="95">
        <f t="shared" si="2"/>
        <v>22.127333</v>
      </c>
      <c r="AD45" s="95">
        <f t="shared" si="2"/>
        <v>22.097333</v>
      </c>
      <c r="AE45" s="95">
        <f t="shared" si="2"/>
        <v>20.757333</v>
      </c>
      <c r="AF45" s="97"/>
      <c r="AG45" s="107">
        <f>SUM(B45:AE45)/30</f>
        <v>22.080022166666673</v>
      </c>
    </row>
    <row r="46" spans="1:33" ht="23.25">
      <c r="A46" s="86" t="s">
        <v>13</v>
      </c>
      <c r="B46" s="12"/>
      <c r="C46" s="12"/>
      <c r="D46" s="12"/>
      <c r="E46" s="12"/>
      <c r="F46" s="12"/>
      <c r="G46" s="12"/>
      <c r="H46" s="12"/>
      <c r="I46" s="12"/>
      <c r="J46" s="12"/>
      <c r="K46" s="17"/>
      <c r="L46" s="12"/>
      <c r="M46" s="12"/>
      <c r="N46" s="12"/>
      <c r="O46" s="12"/>
      <c r="P46" s="12"/>
      <c r="Q46" s="12"/>
      <c r="R46" s="12"/>
      <c r="S46" s="17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7"/>
    </row>
    <row r="47" spans="1:33" ht="23.25">
      <c r="A47" s="82"/>
      <c r="B47" s="12"/>
      <c r="C47" s="12"/>
      <c r="D47" s="12"/>
      <c r="E47" s="12"/>
      <c r="F47" s="12"/>
      <c r="G47" s="12"/>
      <c r="H47" s="12"/>
      <c r="I47" s="12"/>
      <c r="J47" s="12"/>
      <c r="K47" s="17"/>
      <c r="L47" s="12"/>
      <c r="M47" s="12"/>
      <c r="N47" s="12"/>
      <c r="O47" s="12"/>
      <c r="P47" s="12"/>
      <c r="Q47" s="12"/>
      <c r="R47" s="12"/>
      <c r="S47" s="17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7"/>
    </row>
    <row r="48" spans="1:33" ht="23.25">
      <c r="A48" s="82" t="s">
        <v>14</v>
      </c>
      <c r="B48" s="12">
        <v>1.6</v>
      </c>
      <c r="C48" s="12">
        <v>1.4</v>
      </c>
      <c r="D48" s="12">
        <v>1.1</v>
      </c>
      <c r="E48" s="12">
        <v>0</v>
      </c>
      <c r="F48" s="12">
        <v>1.6</v>
      </c>
      <c r="G48" s="12">
        <v>1.3</v>
      </c>
      <c r="H48" s="12">
        <v>1.7</v>
      </c>
      <c r="I48" s="12">
        <v>2</v>
      </c>
      <c r="J48" s="12">
        <v>2.2</v>
      </c>
      <c r="K48" s="17">
        <v>1.5</v>
      </c>
      <c r="L48" s="12">
        <v>1.8</v>
      </c>
      <c r="M48" s="12">
        <v>2</v>
      </c>
      <c r="N48" s="12">
        <v>1.8</v>
      </c>
      <c r="O48" s="12">
        <v>2.6</v>
      </c>
      <c r="P48" s="12">
        <v>1</v>
      </c>
      <c r="Q48" s="12">
        <v>1.6</v>
      </c>
      <c r="R48" s="12">
        <v>2.4</v>
      </c>
      <c r="S48" s="17">
        <v>1.4</v>
      </c>
      <c r="T48" s="12">
        <v>2</v>
      </c>
      <c r="U48" s="12">
        <v>1.8</v>
      </c>
      <c r="V48" s="12">
        <v>2</v>
      </c>
      <c r="W48" s="12">
        <v>1.8</v>
      </c>
      <c r="X48" s="12">
        <v>2.2</v>
      </c>
      <c r="Y48" s="12">
        <v>1.9</v>
      </c>
      <c r="Z48" s="12">
        <v>1.7</v>
      </c>
      <c r="AA48" s="12">
        <v>1.8</v>
      </c>
      <c r="AB48" s="12">
        <v>1.6</v>
      </c>
      <c r="AC48" s="12">
        <v>1.9</v>
      </c>
      <c r="AD48" s="12">
        <v>2</v>
      </c>
      <c r="AE48" s="12">
        <v>1.5</v>
      </c>
      <c r="AF48" s="12"/>
      <c r="AG48" s="17"/>
    </row>
    <row r="49" spans="1:33" ht="23.25">
      <c r="A49" s="82"/>
      <c r="B49" s="12"/>
      <c r="C49" s="12"/>
      <c r="D49" s="12"/>
      <c r="E49" s="12"/>
      <c r="F49" s="12"/>
      <c r="G49" s="12"/>
      <c r="H49" s="12"/>
      <c r="I49" s="8"/>
      <c r="J49" s="12"/>
      <c r="K49" s="17"/>
      <c r="L49" s="12"/>
      <c r="M49" s="12"/>
      <c r="N49" s="12"/>
      <c r="O49" s="12"/>
      <c r="P49" s="12"/>
      <c r="Q49" s="12"/>
      <c r="R49" s="12"/>
      <c r="S49" s="1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7"/>
    </row>
    <row r="50" spans="1:33" ht="23.25">
      <c r="A50" s="82" t="s">
        <v>5</v>
      </c>
      <c r="B50" s="12">
        <v>1.5</v>
      </c>
      <c r="C50" s="12">
        <v>1.5</v>
      </c>
      <c r="D50" s="12">
        <v>1.5</v>
      </c>
      <c r="E50" s="12">
        <v>1.5</v>
      </c>
      <c r="F50" s="12">
        <v>1.5</v>
      </c>
      <c r="G50" s="12">
        <v>1.5</v>
      </c>
      <c r="H50" s="12">
        <v>1.5</v>
      </c>
      <c r="I50" s="12">
        <v>1.5</v>
      </c>
      <c r="J50" s="12">
        <v>1.5</v>
      </c>
      <c r="K50" s="17">
        <v>1.5</v>
      </c>
      <c r="L50" s="12">
        <v>1.5</v>
      </c>
      <c r="M50" s="12">
        <v>1.5</v>
      </c>
      <c r="N50" s="12">
        <v>1.5</v>
      </c>
      <c r="O50" s="12">
        <v>1.5</v>
      </c>
      <c r="P50" s="12">
        <v>1.5</v>
      </c>
      <c r="Q50" s="12">
        <v>1.5</v>
      </c>
      <c r="R50" s="12">
        <v>1.5</v>
      </c>
      <c r="S50" s="17">
        <v>1.5</v>
      </c>
      <c r="T50" s="12">
        <v>1.5</v>
      </c>
      <c r="U50" s="12">
        <v>1.5</v>
      </c>
      <c r="V50" s="12">
        <v>1.5</v>
      </c>
      <c r="W50" s="12">
        <v>1.5</v>
      </c>
      <c r="X50" s="12">
        <v>1.5</v>
      </c>
      <c r="Y50" s="12">
        <v>1.5</v>
      </c>
      <c r="Z50" s="8">
        <v>1.5</v>
      </c>
      <c r="AA50" s="12">
        <v>1.5</v>
      </c>
      <c r="AB50" s="12">
        <v>1.5</v>
      </c>
      <c r="AC50" s="12">
        <v>1.5</v>
      </c>
      <c r="AD50" s="12">
        <v>1.5</v>
      </c>
      <c r="AE50" s="12">
        <v>1.5</v>
      </c>
      <c r="AF50" s="12"/>
      <c r="AG50" s="17"/>
    </row>
    <row r="51" spans="1:33" ht="23.25">
      <c r="A51" s="82"/>
      <c r="B51" s="12"/>
      <c r="C51" s="12"/>
      <c r="D51" s="12"/>
      <c r="E51" s="12"/>
      <c r="F51" s="12"/>
      <c r="G51" s="12"/>
      <c r="H51" s="12"/>
      <c r="I51" s="8"/>
      <c r="J51" s="12"/>
      <c r="K51" s="17"/>
      <c r="L51" s="12"/>
      <c r="M51" s="12"/>
      <c r="N51" s="12"/>
      <c r="O51" s="12"/>
      <c r="P51" s="12"/>
      <c r="Q51" s="12"/>
      <c r="R51" s="12"/>
      <c r="S51" s="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7"/>
    </row>
    <row r="52" spans="1:33" ht="23.25">
      <c r="A52" s="82" t="s">
        <v>15</v>
      </c>
      <c r="B52" s="12">
        <v>1.3</v>
      </c>
      <c r="C52" s="12">
        <v>1.5</v>
      </c>
      <c r="D52" s="12">
        <v>0.6</v>
      </c>
      <c r="E52" s="12">
        <v>1.2</v>
      </c>
      <c r="F52" s="12">
        <v>1.5</v>
      </c>
      <c r="G52" s="12">
        <v>1</v>
      </c>
      <c r="H52" s="12">
        <v>0.5</v>
      </c>
      <c r="I52" s="12">
        <v>0</v>
      </c>
      <c r="J52" s="12">
        <v>1.1</v>
      </c>
      <c r="K52" s="17">
        <v>0</v>
      </c>
      <c r="L52" s="12">
        <v>0</v>
      </c>
      <c r="M52" s="12">
        <v>0.7</v>
      </c>
      <c r="N52" s="12">
        <v>0.1</v>
      </c>
      <c r="O52" s="12">
        <v>1.3</v>
      </c>
      <c r="P52" s="12">
        <v>0.7</v>
      </c>
      <c r="Q52" s="12">
        <v>1.2</v>
      </c>
      <c r="R52" s="12">
        <v>0.5</v>
      </c>
      <c r="S52" s="17">
        <v>0.5</v>
      </c>
      <c r="T52" s="12">
        <v>1.7</v>
      </c>
      <c r="U52" s="12">
        <v>0.3</v>
      </c>
      <c r="V52" s="12">
        <v>1.1</v>
      </c>
      <c r="W52" s="12">
        <v>0.3</v>
      </c>
      <c r="X52" s="12">
        <v>0.4</v>
      </c>
      <c r="Y52" s="12">
        <v>0.8</v>
      </c>
      <c r="Z52" s="12">
        <v>0.4</v>
      </c>
      <c r="AA52" s="12">
        <v>0.4</v>
      </c>
      <c r="AB52" s="12">
        <v>0.8</v>
      </c>
      <c r="AC52" s="12">
        <v>0.4</v>
      </c>
      <c r="AD52" s="12">
        <v>0.6</v>
      </c>
      <c r="AE52" s="12">
        <v>0.6</v>
      </c>
      <c r="AF52" s="12"/>
      <c r="AG52" s="17"/>
    </row>
    <row r="53" spans="1:33" ht="23.25">
      <c r="A53" s="82"/>
      <c r="B53" s="12"/>
      <c r="C53" s="12"/>
      <c r="D53" s="12"/>
      <c r="E53" s="12"/>
      <c r="F53" s="12"/>
      <c r="G53" s="12"/>
      <c r="H53" s="12"/>
      <c r="I53" s="8"/>
      <c r="J53" s="12"/>
      <c r="K53" s="17"/>
      <c r="L53" s="12"/>
      <c r="M53" s="12"/>
      <c r="N53" s="12"/>
      <c r="O53" s="12"/>
      <c r="P53" s="12"/>
      <c r="Q53" s="12"/>
      <c r="R53" s="12"/>
      <c r="S53" s="1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7"/>
    </row>
    <row r="54" spans="1:33" ht="24" thickBot="1">
      <c r="A54" s="82" t="s">
        <v>12</v>
      </c>
      <c r="B54" s="13">
        <v>0</v>
      </c>
      <c r="C54" s="13">
        <v>0</v>
      </c>
      <c r="D54" s="12">
        <v>0</v>
      </c>
      <c r="E54" s="13">
        <v>0</v>
      </c>
      <c r="F54" s="12">
        <v>0</v>
      </c>
      <c r="G54" s="12">
        <v>0</v>
      </c>
      <c r="H54" s="12">
        <v>0</v>
      </c>
      <c r="I54" s="13">
        <v>0</v>
      </c>
      <c r="J54" s="13">
        <v>0</v>
      </c>
      <c r="K54" s="17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25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/>
      <c r="AG54" s="109"/>
    </row>
    <row r="55" spans="1:33" ht="30.75" thickBot="1">
      <c r="A55" s="82"/>
      <c r="B55" s="102"/>
      <c r="C55" s="102"/>
      <c r="D55" s="14"/>
      <c r="E55" s="12"/>
      <c r="F55" s="14"/>
      <c r="G55" s="14"/>
      <c r="H55" s="14"/>
      <c r="I55" s="12"/>
      <c r="J55" s="12"/>
      <c r="K55" s="94"/>
      <c r="L55" s="12"/>
      <c r="M55" s="12"/>
      <c r="N55" s="12"/>
      <c r="O55" s="12"/>
      <c r="P55" s="12"/>
      <c r="Q55" s="12"/>
      <c r="R55" s="12"/>
      <c r="S55" s="1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08" t="s">
        <v>39</v>
      </c>
    </row>
    <row r="56" spans="1:33" ht="30.75" thickBot="1">
      <c r="A56" s="82"/>
      <c r="B56" s="95">
        <f aca="true" t="shared" si="3" ref="B56:AE56">SUM(B48:B54)</f>
        <v>4.4</v>
      </c>
      <c r="C56" s="95">
        <f t="shared" si="3"/>
        <v>4.4</v>
      </c>
      <c r="D56" s="95">
        <f t="shared" si="3"/>
        <v>3.2</v>
      </c>
      <c r="E56" s="95">
        <f t="shared" si="3"/>
        <v>2.7</v>
      </c>
      <c r="F56" s="95">
        <f t="shared" si="3"/>
        <v>4.6</v>
      </c>
      <c r="G56" s="95">
        <f t="shared" si="3"/>
        <v>3.8</v>
      </c>
      <c r="H56" s="95">
        <f t="shared" si="3"/>
        <v>3.7</v>
      </c>
      <c r="I56" s="95">
        <f t="shared" si="3"/>
        <v>3.5</v>
      </c>
      <c r="J56" s="95">
        <f t="shared" si="3"/>
        <v>4.800000000000001</v>
      </c>
      <c r="K56" s="96">
        <f t="shared" si="3"/>
        <v>3</v>
      </c>
      <c r="L56" s="95">
        <f t="shared" si="3"/>
        <v>3.3</v>
      </c>
      <c r="M56" s="95">
        <f t="shared" si="3"/>
        <v>4.2</v>
      </c>
      <c r="N56" s="95">
        <f t="shared" si="3"/>
        <v>3.4</v>
      </c>
      <c r="O56" s="95">
        <f t="shared" si="3"/>
        <v>5.3999999999999995</v>
      </c>
      <c r="P56" s="95">
        <f t="shared" si="3"/>
        <v>3.2</v>
      </c>
      <c r="Q56" s="95">
        <f t="shared" si="3"/>
        <v>4.3</v>
      </c>
      <c r="R56" s="95">
        <f t="shared" si="3"/>
        <v>4.4</v>
      </c>
      <c r="S56" s="96">
        <f t="shared" si="3"/>
        <v>3.4</v>
      </c>
      <c r="T56" s="95">
        <f t="shared" si="3"/>
        <v>5.2</v>
      </c>
      <c r="U56" s="95">
        <f t="shared" si="3"/>
        <v>3.5999999999999996</v>
      </c>
      <c r="V56" s="95">
        <f t="shared" si="3"/>
        <v>4.6</v>
      </c>
      <c r="W56" s="95">
        <f t="shared" si="3"/>
        <v>3.5999999999999996</v>
      </c>
      <c r="X56" s="95">
        <f t="shared" si="3"/>
        <v>4.1000000000000005</v>
      </c>
      <c r="Y56" s="95">
        <f t="shared" si="3"/>
        <v>4.2</v>
      </c>
      <c r="Z56" s="95">
        <f t="shared" si="3"/>
        <v>3.6</v>
      </c>
      <c r="AA56" s="95">
        <f t="shared" si="3"/>
        <v>3.6999999999999997</v>
      </c>
      <c r="AB56" s="95">
        <f t="shared" si="3"/>
        <v>3.9000000000000004</v>
      </c>
      <c r="AC56" s="95">
        <f t="shared" si="3"/>
        <v>3.8</v>
      </c>
      <c r="AD56" s="95">
        <f t="shared" si="3"/>
        <v>4.1</v>
      </c>
      <c r="AE56" s="95">
        <f t="shared" si="3"/>
        <v>3.6</v>
      </c>
      <c r="AF56" s="97"/>
      <c r="AG56" s="107">
        <f>SUM(B56:AE56)/30</f>
        <v>3.9233333333333325</v>
      </c>
    </row>
    <row r="57" spans="1:34" ht="23.25">
      <c r="A57" s="86" t="s">
        <v>16</v>
      </c>
      <c r="B57" s="12"/>
      <c r="C57" s="12"/>
      <c r="D57" s="12"/>
      <c r="E57" s="12"/>
      <c r="F57" s="12"/>
      <c r="G57" s="12"/>
      <c r="H57" s="12"/>
      <c r="I57" s="12"/>
      <c r="J57" s="12"/>
      <c r="K57" s="17"/>
      <c r="L57" s="12"/>
      <c r="M57" s="12"/>
      <c r="N57" s="12"/>
      <c r="O57" s="12"/>
      <c r="P57" s="12"/>
      <c r="Q57" s="12"/>
      <c r="R57" s="12"/>
      <c r="S57" s="17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7"/>
      <c r="AH57" s="11"/>
    </row>
    <row r="58" spans="1:34" ht="24" thickBot="1">
      <c r="A58" s="82"/>
      <c r="B58" s="12"/>
      <c r="C58" s="12"/>
      <c r="D58" s="12"/>
      <c r="E58" s="12"/>
      <c r="F58" s="12"/>
      <c r="G58" s="12"/>
      <c r="H58" s="12"/>
      <c r="I58" s="12"/>
      <c r="J58" s="12"/>
      <c r="K58" s="17"/>
      <c r="L58" s="12"/>
      <c r="M58" s="12"/>
      <c r="N58" s="12"/>
      <c r="O58" s="12"/>
      <c r="P58" s="12"/>
      <c r="Q58" s="12"/>
      <c r="R58" s="12"/>
      <c r="S58" s="17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7"/>
      <c r="AH58" s="11"/>
    </row>
    <row r="59" spans="1:33" ht="30.75" thickBot="1">
      <c r="A59" s="82" t="s">
        <v>5</v>
      </c>
      <c r="B59" s="103">
        <v>0.56</v>
      </c>
      <c r="C59" s="103">
        <v>0.57</v>
      </c>
      <c r="D59" s="103">
        <v>0.39</v>
      </c>
      <c r="E59" s="103">
        <v>0.35</v>
      </c>
      <c r="F59" s="103">
        <v>0.34</v>
      </c>
      <c r="G59" s="103">
        <v>0.37</v>
      </c>
      <c r="H59" s="103">
        <v>0.44</v>
      </c>
      <c r="I59" s="103">
        <v>0.45</v>
      </c>
      <c r="J59" s="103">
        <v>0.42</v>
      </c>
      <c r="K59" s="93">
        <v>0.42</v>
      </c>
      <c r="L59" s="103">
        <v>0.36</v>
      </c>
      <c r="M59" s="103">
        <v>0.31</v>
      </c>
      <c r="N59" s="103">
        <v>0.461</v>
      </c>
      <c r="O59" s="103">
        <v>0.458</v>
      </c>
      <c r="P59" s="103">
        <v>0.444</v>
      </c>
      <c r="Q59" s="103">
        <v>0.501</v>
      </c>
      <c r="R59" s="103">
        <v>0.438</v>
      </c>
      <c r="S59" s="93">
        <v>0.413</v>
      </c>
      <c r="T59" s="103">
        <v>0.45</v>
      </c>
      <c r="U59" s="103">
        <v>0.493</v>
      </c>
      <c r="V59" s="103">
        <v>0.495</v>
      </c>
      <c r="W59" s="103">
        <v>0.514</v>
      </c>
      <c r="X59" s="103">
        <v>0.473</v>
      </c>
      <c r="Y59" s="103">
        <v>0.474</v>
      </c>
      <c r="Z59" s="103">
        <v>0.373</v>
      </c>
      <c r="AA59" s="103">
        <v>0.387</v>
      </c>
      <c r="AB59" s="103">
        <v>0.466</v>
      </c>
      <c r="AC59" s="103">
        <v>0.39</v>
      </c>
      <c r="AD59" s="103">
        <v>0.418</v>
      </c>
      <c r="AE59" s="103">
        <v>0.474</v>
      </c>
      <c r="AF59" s="103"/>
      <c r="AG59" s="107">
        <f>SUM(B59:AE59)/30</f>
        <v>0.43673333333333336</v>
      </c>
    </row>
    <row r="60" spans="1:33" ht="24" thickBot="1">
      <c r="A60" s="82"/>
      <c r="B60" s="12"/>
      <c r="C60" s="12"/>
      <c r="D60" s="12"/>
      <c r="E60" s="12"/>
      <c r="F60" s="12"/>
      <c r="G60" s="12"/>
      <c r="H60" s="12"/>
      <c r="I60" s="12"/>
      <c r="J60" s="12"/>
      <c r="K60" s="17"/>
      <c r="L60" s="12"/>
      <c r="M60" s="12"/>
      <c r="N60" s="12"/>
      <c r="O60" s="12"/>
      <c r="P60" s="12"/>
      <c r="Q60" s="12"/>
      <c r="R60" s="12"/>
      <c r="S60" s="17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7"/>
    </row>
    <row r="61" spans="1:33" ht="30.75" thickBot="1">
      <c r="A61" s="82" t="s">
        <v>17</v>
      </c>
      <c r="B61" s="12">
        <f>SUM(B18+B31+B45+B56+B59)</f>
        <v>72.05500900000001</v>
      </c>
      <c r="C61" s="12">
        <f aca="true" t="shared" si="4" ref="C61:AE61">SUM(C18+C31+C45+C56+C59)</f>
        <v>66.324911</v>
      </c>
      <c r="D61" s="12">
        <f t="shared" si="4"/>
        <v>69.32755800000001</v>
      </c>
      <c r="E61" s="12">
        <f t="shared" si="4"/>
        <v>68.436535</v>
      </c>
      <c r="F61" s="12">
        <f t="shared" si="4"/>
        <v>65.968438</v>
      </c>
      <c r="G61" s="12">
        <f t="shared" si="4"/>
        <v>69.538594</v>
      </c>
      <c r="H61" s="12">
        <f t="shared" si="4"/>
        <v>61.190664999999996</v>
      </c>
      <c r="I61" s="12">
        <f t="shared" si="4"/>
        <v>60.77221300000001</v>
      </c>
      <c r="J61" s="12">
        <f t="shared" si="4"/>
        <v>64.844931</v>
      </c>
      <c r="K61" s="12">
        <f t="shared" si="4"/>
        <v>59.034783000000004</v>
      </c>
      <c r="L61" s="12">
        <f t="shared" si="4"/>
        <v>58.023117</v>
      </c>
      <c r="M61" s="12">
        <f t="shared" si="4"/>
        <v>62.86752800000001</v>
      </c>
      <c r="N61" s="12">
        <f t="shared" si="4"/>
        <v>61.080541000000004</v>
      </c>
      <c r="O61" s="12">
        <f t="shared" si="4"/>
        <v>65.04943</v>
      </c>
      <c r="P61" s="12">
        <f t="shared" si="4"/>
        <v>58.981485000000006</v>
      </c>
      <c r="Q61" s="12">
        <f t="shared" si="4"/>
        <v>67.370805</v>
      </c>
      <c r="R61" s="12">
        <f t="shared" si="4"/>
        <v>60.402722000000004</v>
      </c>
      <c r="S61" s="12">
        <f t="shared" si="4"/>
        <v>69.550776</v>
      </c>
      <c r="T61" s="12">
        <f t="shared" si="4"/>
        <v>72.314414</v>
      </c>
      <c r="U61" s="12">
        <f t="shared" si="4"/>
        <v>69.19090899999999</v>
      </c>
      <c r="V61" s="12">
        <f t="shared" si="4"/>
        <v>66.421806</v>
      </c>
      <c r="W61" s="12">
        <f t="shared" si="4"/>
        <v>69.33549799999999</v>
      </c>
      <c r="X61" s="12">
        <f t="shared" si="4"/>
        <v>67.79525699999999</v>
      </c>
      <c r="Y61" s="12">
        <f t="shared" si="4"/>
        <v>66.433541</v>
      </c>
      <c r="Z61" s="12">
        <f t="shared" si="4"/>
        <v>60.195616</v>
      </c>
      <c r="AA61" s="12">
        <f t="shared" si="4"/>
        <v>65.591121</v>
      </c>
      <c r="AB61" s="12">
        <f t="shared" si="4"/>
        <v>62.35722199999999</v>
      </c>
      <c r="AC61" s="12">
        <f t="shared" si="4"/>
        <v>64.15518399999999</v>
      </c>
      <c r="AD61" s="12">
        <f t="shared" si="4"/>
        <v>64.915559</v>
      </c>
      <c r="AE61" s="12">
        <f t="shared" si="4"/>
        <v>66.400457</v>
      </c>
      <c r="AF61" s="12"/>
      <c r="AG61" s="107">
        <f>SUM(B61:AE61)/30</f>
        <v>65.19755416666666</v>
      </c>
    </row>
    <row r="62" spans="1:33" ht="24" thickBot="1">
      <c r="A62" s="82"/>
      <c r="B62" s="8"/>
      <c r="C62" s="9"/>
      <c r="D62" s="8"/>
      <c r="E62" s="12"/>
      <c r="F62" s="8"/>
      <c r="G62" s="8"/>
      <c r="H62" s="12"/>
      <c r="I62" s="12"/>
      <c r="J62" s="12"/>
      <c r="K62" s="17"/>
      <c r="L62" s="12"/>
      <c r="M62" s="12"/>
      <c r="N62" s="12"/>
      <c r="O62" s="12"/>
      <c r="P62" s="12"/>
      <c r="Q62" s="12"/>
      <c r="R62" s="12"/>
      <c r="S62" s="1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7"/>
    </row>
    <row r="63" spans="1:33" ht="30.75" thickBot="1">
      <c r="A63" s="82" t="s">
        <v>18</v>
      </c>
      <c r="B63" s="13">
        <f>-SUM(B27+B29+B42+B43+B52+B54)</f>
        <v>-2.581894</v>
      </c>
      <c r="C63" s="13">
        <f aca="true" t="shared" si="5" ref="C63:AE63">-SUM(C27+C29+C42+C43+C52+C54)</f>
        <v>-2.930077</v>
      </c>
      <c r="D63" s="13">
        <f t="shared" si="5"/>
        <v>-2.181176</v>
      </c>
      <c r="E63" s="13">
        <f t="shared" si="5"/>
        <v>-2.776454</v>
      </c>
      <c r="F63" s="13">
        <f t="shared" si="5"/>
        <v>-1.5</v>
      </c>
      <c r="G63" s="13">
        <f t="shared" si="5"/>
        <v>-1</v>
      </c>
      <c r="H63" s="13">
        <f t="shared" si="5"/>
        <v>-0.5</v>
      </c>
      <c r="I63" s="13">
        <f t="shared" si="5"/>
        <v>0</v>
      </c>
      <c r="J63" s="13">
        <f t="shared" si="5"/>
        <v>-1.1</v>
      </c>
      <c r="K63" s="13">
        <f t="shared" si="5"/>
        <v>0</v>
      </c>
      <c r="L63" s="13">
        <f t="shared" si="5"/>
        <v>0</v>
      </c>
      <c r="M63" s="13">
        <f t="shared" si="5"/>
        <v>-0.7</v>
      </c>
      <c r="N63" s="13">
        <f t="shared" si="5"/>
        <v>-0.1</v>
      </c>
      <c r="O63" s="13">
        <f t="shared" si="5"/>
        <v>-1.3</v>
      </c>
      <c r="P63" s="13">
        <f t="shared" si="5"/>
        <v>-0.7</v>
      </c>
      <c r="Q63" s="13">
        <f t="shared" si="5"/>
        <v>-1.2</v>
      </c>
      <c r="R63" s="13">
        <f t="shared" si="5"/>
        <v>-0.5</v>
      </c>
      <c r="S63" s="13">
        <f t="shared" si="5"/>
        <v>-0.5</v>
      </c>
      <c r="T63" s="13">
        <f t="shared" si="5"/>
        <v>-1.7</v>
      </c>
      <c r="U63" s="13">
        <f t="shared" si="5"/>
        <v>-0.3</v>
      </c>
      <c r="V63" s="13">
        <f t="shared" si="5"/>
        <v>-1.1</v>
      </c>
      <c r="W63" s="13">
        <f t="shared" si="5"/>
        <v>-0.3</v>
      </c>
      <c r="X63" s="13">
        <f t="shared" si="5"/>
        <v>-0.4</v>
      </c>
      <c r="Y63" s="13">
        <f t="shared" si="5"/>
        <v>-0.8</v>
      </c>
      <c r="Z63" s="13">
        <f t="shared" si="5"/>
        <v>-0.4</v>
      </c>
      <c r="AA63" s="13">
        <f t="shared" si="5"/>
        <v>-0.4</v>
      </c>
      <c r="AB63" s="13">
        <f t="shared" si="5"/>
        <v>-0.8</v>
      </c>
      <c r="AC63" s="13">
        <f t="shared" si="5"/>
        <v>-0.4</v>
      </c>
      <c r="AD63" s="13">
        <f t="shared" si="5"/>
        <v>-0.6</v>
      </c>
      <c r="AE63" s="13">
        <f t="shared" si="5"/>
        <v>-0.6</v>
      </c>
      <c r="AF63" s="13"/>
      <c r="AG63" s="107">
        <f>SUM(B63:AE63)/30</f>
        <v>-0.9123200333333333</v>
      </c>
    </row>
    <row r="64" spans="1:33" ht="33.75" thickBot="1">
      <c r="A64" s="9"/>
      <c r="B64" s="8"/>
      <c r="C64" s="8"/>
      <c r="D64" s="104"/>
      <c r="E64" s="12"/>
      <c r="F64" s="8"/>
      <c r="G64" s="8"/>
      <c r="H64" s="12"/>
      <c r="I64" s="12"/>
      <c r="J64" s="12"/>
      <c r="K64" s="17"/>
      <c r="L64" s="12"/>
      <c r="M64" s="12"/>
      <c r="N64" s="12"/>
      <c r="O64" s="12"/>
      <c r="P64" s="12"/>
      <c r="Q64" s="12"/>
      <c r="R64" s="12"/>
      <c r="S64" s="1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10" t="s">
        <v>39</v>
      </c>
    </row>
    <row r="65" spans="1:33" ht="30.75" thickBot="1">
      <c r="A65" s="9" t="s">
        <v>25</v>
      </c>
      <c r="B65" s="95">
        <f aca="true" t="shared" si="6" ref="B65:AE65">SUM(B61:B63)</f>
        <v>69.473115</v>
      </c>
      <c r="C65" s="95">
        <f t="shared" si="6"/>
        <v>63.394834</v>
      </c>
      <c r="D65" s="95">
        <f t="shared" si="6"/>
        <v>67.14638200000002</v>
      </c>
      <c r="E65" s="95">
        <f t="shared" si="6"/>
        <v>65.660081</v>
      </c>
      <c r="F65" s="95">
        <f t="shared" si="6"/>
        <v>64.468438</v>
      </c>
      <c r="G65" s="95">
        <f t="shared" si="6"/>
        <v>68.538594</v>
      </c>
      <c r="H65" s="95">
        <f t="shared" si="6"/>
        <v>60.690664999999996</v>
      </c>
      <c r="I65" s="95">
        <f t="shared" si="6"/>
        <v>60.77221300000001</v>
      </c>
      <c r="J65" s="95">
        <f t="shared" si="6"/>
        <v>63.744931</v>
      </c>
      <c r="K65" s="95">
        <f t="shared" si="6"/>
        <v>59.034783000000004</v>
      </c>
      <c r="L65" s="95">
        <f t="shared" si="6"/>
        <v>58.023117</v>
      </c>
      <c r="M65" s="95">
        <f t="shared" si="6"/>
        <v>62.167528000000004</v>
      </c>
      <c r="N65" s="95">
        <f t="shared" si="6"/>
        <v>60.980541</v>
      </c>
      <c r="O65" s="95">
        <f t="shared" si="6"/>
        <v>63.749430000000004</v>
      </c>
      <c r="P65" s="95">
        <f t="shared" si="6"/>
        <v>58.281485</v>
      </c>
      <c r="Q65" s="95">
        <f t="shared" si="6"/>
        <v>66.170805</v>
      </c>
      <c r="R65" s="95">
        <f t="shared" si="6"/>
        <v>59.902722000000004</v>
      </c>
      <c r="S65" s="95">
        <f t="shared" si="6"/>
        <v>69.050776</v>
      </c>
      <c r="T65" s="95">
        <f t="shared" si="6"/>
        <v>70.614414</v>
      </c>
      <c r="U65" s="95">
        <f t="shared" si="6"/>
        <v>68.890909</v>
      </c>
      <c r="V65" s="95">
        <f t="shared" si="6"/>
        <v>65.32180600000001</v>
      </c>
      <c r="W65" s="95">
        <f t="shared" si="6"/>
        <v>69.03549799999999</v>
      </c>
      <c r="X65" s="95">
        <f t="shared" si="6"/>
        <v>67.39525699999999</v>
      </c>
      <c r="Y65" s="95">
        <f t="shared" si="6"/>
        <v>65.63354100000001</v>
      </c>
      <c r="Z65" s="95">
        <f t="shared" si="6"/>
        <v>59.795616</v>
      </c>
      <c r="AA65" s="95">
        <f t="shared" si="6"/>
        <v>65.191121</v>
      </c>
      <c r="AB65" s="95">
        <f t="shared" si="6"/>
        <v>61.557221999999996</v>
      </c>
      <c r="AC65" s="95">
        <f t="shared" si="6"/>
        <v>63.75518399999999</v>
      </c>
      <c r="AD65" s="95">
        <f t="shared" si="6"/>
        <v>64.31555900000001</v>
      </c>
      <c r="AE65" s="95">
        <f t="shared" si="6"/>
        <v>65.80045700000001</v>
      </c>
      <c r="AF65" s="97"/>
      <c r="AG65" s="107">
        <f>SUM(B65:AE65)/30</f>
        <v>64.28523413333332</v>
      </c>
    </row>
    <row r="66" spans="1:16" ht="20.25">
      <c r="A66" s="11"/>
      <c r="B66" s="15"/>
      <c r="C66" s="7"/>
      <c r="D66" s="7"/>
      <c r="E66" s="7"/>
      <c r="F66" s="7"/>
      <c r="G66" s="7"/>
      <c r="H66" s="8"/>
      <c r="I66" s="12"/>
      <c r="J66" s="12"/>
      <c r="K66" s="12"/>
      <c r="L66" s="12"/>
      <c r="M66" s="12"/>
      <c r="N66" s="12"/>
      <c r="O66" s="12"/>
      <c r="P66" s="12"/>
    </row>
    <row r="67" spans="1:33" ht="20.25">
      <c r="A67" s="9" t="s">
        <v>22</v>
      </c>
      <c r="B67" s="9"/>
      <c r="C67" s="9"/>
      <c r="D67" s="9"/>
      <c r="E67" s="9"/>
      <c r="F67" s="9"/>
      <c r="G67" s="9"/>
      <c r="H67" s="9"/>
      <c r="I67" s="23"/>
      <c r="J67" s="23"/>
      <c r="K67" s="23"/>
      <c r="L67" s="23"/>
      <c r="M67" s="23"/>
      <c r="N67" s="23"/>
      <c r="O67" s="23"/>
      <c r="P67" s="23"/>
      <c r="Q67" s="8"/>
      <c r="R67" s="8"/>
      <c r="S67" s="9"/>
      <c r="T67" s="9"/>
      <c r="U67" s="9"/>
      <c r="V67" s="9"/>
      <c r="W67" s="9"/>
      <c r="X67" s="9"/>
      <c r="Y67" s="9"/>
      <c r="Z67" s="23"/>
      <c r="AA67" s="23"/>
      <c r="AB67" s="23"/>
      <c r="AC67" s="23"/>
      <c r="AD67" s="23"/>
      <c r="AE67" s="23"/>
      <c r="AF67" s="23"/>
      <c r="AG67" s="23"/>
    </row>
    <row r="68" spans="2:34" ht="2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20.25">
      <c r="A69" s="9"/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  <c r="AH69" s="11"/>
    </row>
    <row r="70" spans="1:16" ht="20.25">
      <c r="A70" s="9"/>
      <c r="B70" s="9"/>
      <c r="C70" s="9"/>
      <c r="D70" s="9"/>
      <c r="E70" s="9"/>
      <c r="F70" s="9"/>
      <c r="G70" s="9"/>
      <c r="H70" s="9"/>
      <c r="I70" s="23"/>
      <c r="J70" s="23"/>
      <c r="K70" s="23"/>
      <c r="L70" s="23"/>
      <c r="M70" s="23"/>
      <c r="N70" s="23"/>
      <c r="O70" s="23"/>
      <c r="P70" s="23"/>
    </row>
    <row r="79" ht="20.25">
      <c r="AH79" s="11"/>
    </row>
    <row r="80" ht="20.25">
      <c r="AH80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64" right="0.44" top="0.34" bottom="0.27" header="0.35" footer="0.3"/>
  <pageSetup horizontalDpi="300" verticalDpi="300" orientation="landscape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0"/>
  <sheetViews>
    <sheetView zoomScale="50" zoomScaleNormal="50" workbookViewId="0" topLeftCell="I39">
      <selection activeCell="AI63" sqref="AI63"/>
    </sheetView>
  </sheetViews>
  <sheetFormatPr defaultColWidth="8.88671875" defaultRowHeight="15"/>
  <cols>
    <col min="1" max="1" width="30.4453125" style="27" customWidth="1"/>
    <col min="2" max="2" width="8.4453125" style="27" customWidth="1"/>
    <col min="3" max="3" width="10.21484375" style="27" customWidth="1"/>
    <col min="4" max="4" width="8.4453125" style="27" customWidth="1"/>
    <col min="5" max="5" width="9.3359375" style="27" customWidth="1"/>
    <col min="6" max="6" width="9.77734375" style="27" customWidth="1"/>
    <col min="7" max="8" width="8.4453125" style="27" customWidth="1"/>
    <col min="9" max="9" width="9.99609375" style="27" customWidth="1"/>
    <col min="10" max="10" width="8.6640625" style="27" customWidth="1"/>
    <col min="11" max="11" width="10.88671875" style="27" customWidth="1"/>
    <col min="12" max="13" width="8.4453125" style="27" customWidth="1"/>
    <col min="14" max="14" width="8.6640625" style="27" customWidth="1"/>
    <col min="15" max="15" width="11.5546875" style="27" customWidth="1"/>
    <col min="16" max="17" width="8.4453125" style="27" customWidth="1"/>
    <col min="18" max="18" width="9.99609375" style="27" customWidth="1"/>
    <col min="19" max="19" width="11.3359375" style="27" customWidth="1"/>
    <col min="20" max="20" width="12.88671875" style="27" customWidth="1"/>
    <col min="21" max="21" width="8.4453125" style="27" customWidth="1"/>
    <col min="22" max="22" width="10.4453125" style="27" customWidth="1"/>
    <col min="23" max="23" width="8.4453125" style="27" customWidth="1"/>
    <col min="24" max="24" width="10.21484375" style="27" customWidth="1"/>
    <col min="25" max="26" width="9.77734375" style="27" customWidth="1"/>
    <col min="27" max="27" width="8.88671875" style="27" customWidth="1"/>
    <col min="28" max="28" width="10.6640625" style="27" customWidth="1"/>
    <col min="29" max="29" width="11.99609375" style="27" customWidth="1"/>
    <col min="30" max="30" width="12.88671875" style="27" customWidth="1"/>
    <col min="31" max="32" width="8.4453125" style="27" customWidth="1"/>
    <col min="33" max="33" width="13.6640625" style="27" customWidth="1"/>
    <col min="34" max="34" width="8.77734375" style="27" customWidth="1"/>
  </cols>
  <sheetData>
    <row r="1" spans="1:34" ht="30">
      <c r="A1" s="164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30">
      <c r="A2" s="164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4" ht="20.25">
      <c r="A3" s="161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0.2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6.25">
      <c r="A7" s="69" t="s">
        <v>26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3"/>
      <c r="AH7" s="3"/>
    </row>
    <row r="8" spans="1:34" ht="26.25">
      <c r="A8" s="69">
        <v>38904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3"/>
      <c r="AH8" s="3"/>
    </row>
    <row r="9" spans="1:34" ht="26.25">
      <c r="A9" s="71" t="s">
        <v>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/>
      <c r="AA9" s="71"/>
      <c r="AB9" s="73"/>
      <c r="AC9" s="73"/>
      <c r="AD9" s="73"/>
      <c r="AE9" s="73"/>
      <c r="AF9" s="73"/>
      <c r="AG9" s="5"/>
      <c r="AH9" s="3"/>
    </row>
    <row r="10" spans="1:36" ht="26.25">
      <c r="A10" s="74"/>
      <c r="B10" s="74" t="s">
        <v>32</v>
      </c>
      <c r="C10" s="74" t="s">
        <v>33</v>
      </c>
      <c r="D10" s="74" t="s">
        <v>34</v>
      </c>
      <c r="E10" s="74" t="s">
        <v>34</v>
      </c>
      <c r="F10" s="74" t="s">
        <v>35</v>
      </c>
      <c r="G10" s="74" t="s">
        <v>32</v>
      </c>
      <c r="H10" s="74" t="s">
        <v>36</v>
      </c>
      <c r="I10" s="74" t="s">
        <v>32</v>
      </c>
      <c r="J10" s="74" t="s">
        <v>33</v>
      </c>
      <c r="K10" s="74" t="s">
        <v>34</v>
      </c>
      <c r="L10" s="74" t="s">
        <v>34</v>
      </c>
      <c r="M10" s="74" t="s">
        <v>35</v>
      </c>
      <c r="N10" s="74" t="s">
        <v>32</v>
      </c>
      <c r="O10" s="74" t="s">
        <v>36</v>
      </c>
      <c r="P10" s="74" t="s">
        <v>32</v>
      </c>
      <c r="Q10" s="74" t="s">
        <v>33</v>
      </c>
      <c r="R10" s="74" t="s">
        <v>34</v>
      </c>
      <c r="S10" s="74" t="s">
        <v>34</v>
      </c>
      <c r="T10" s="74" t="s">
        <v>35</v>
      </c>
      <c r="U10" s="74" t="s">
        <v>32</v>
      </c>
      <c r="V10" s="74" t="s">
        <v>36</v>
      </c>
      <c r="W10" s="74" t="s">
        <v>32</v>
      </c>
      <c r="X10" s="74" t="s">
        <v>33</v>
      </c>
      <c r="Y10" s="74" t="s">
        <v>34</v>
      </c>
      <c r="Z10" s="74" t="s">
        <v>34</v>
      </c>
      <c r="AA10" s="74" t="s">
        <v>35</v>
      </c>
      <c r="AB10" s="74" t="s">
        <v>32</v>
      </c>
      <c r="AC10" s="74" t="s">
        <v>36</v>
      </c>
      <c r="AD10" s="74" t="s">
        <v>32</v>
      </c>
      <c r="AE10" s="74" t="s">
        <v>33</v>
      </c>
      <c r="AF10" s="75" t="s">
        <v>34</v>
      </c>
      <c r="AG10" s="88"/>
      <c r="AH10" s="8"/>
      <c r="AI10" s="8"/>
      <c r="AJ10" s="8"/>
    </row>
    <row r="11" spans="1:34" ht="26.25">
      <c r="A11" s="76"/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3">
        <v>10</v>
      </c>
      <c r="L11" s="132">
        <v>11</v>
      </c>
      <c r="M11" s="132">
        <v>12</v>
      </c>
      <c r="N11" s="132">
        <v>13</v>
      </c>
      <c r="O11" s="132">
        <v>14</v>
      </c>
      <c r="P11" s="132">
        <v>15</v>
      </c>
      <c r="Q11" s="134">
        <v>16</v>
      </c>
      <c r="R11" s="134">
        <v>17</v>
      </c>
      <c r="S11" s="135">
        <v>18</v>
      </c>
      <c r="T11" s="136">
        <v>19</v>
      </c>
      <c r="U11" s="136">
        <v>20</v>
      </c>
      <c r="V11" s="136">
        <v>21</v>
      </c>
      <c r="W11" s="136">
        <v>22</v>
      </c>
      <c r="X11" s="136">
        <v>23</v>
      </c>
      <c r="Y11" s="136">
        <v>24</v>
      </c>
      <c r="Z11" s="134">
        <v>25</v>
      </c>
      <c r="AA11" s="134">
        <v>26</v>
      </c>
      <c r="AB11" s="134">
        <v>27</v>
      </c>
      <c r="AC11" s="134">
        <v>28</v>
      </c>
      <c r="AD11" s="134">
        <v>29</v>
      </c>
      <c r="AE11" s="134">
        <v>30</v>
      </c>
      <c r="AF11" s="79">
        <v>31</v>
      </c>
      <c r="AG11" s="128"/>
      <c r="AH11" s="3"/>
    </row>
    <row r="12" spans="1:34" ht="26.25">
      <c r="A12" s="111" t="s">
        <v>1</v>
      </c>
      <c r="B12" s="112"/>
      <c r="C12" s="112"/>
      <c r="D12" s="112"/>
      <c r="E12" s="112"/>
      <c r="F12" s="112"/>
      <c r="G12" s="112"/>
      <c r="H12" s="112"/>
      <c r="I12" s="113"/>
      <c r="J12" s="113"/>
      <c r="K12" s="114"/>
      <c r="L12" s="113"/>
      <c r="M12" s="113"/>
      <c r="N12" s="113"/>
      <c r="O12" s="113"/>
      <c r="P12" s="113"/>
      <c r="Q12" s="115"/>
      <c r="R12" s="115"/>
      <c r="S12" s="116"/>
      <c r="T12" s="117"/>
      <c r="U12" s="117"/>
      <c r="V12" s="117"/>
      <c r="W12" s="117"/>
      <c r="X12" s="117"/>
      <c r="Y12" s="117"/>
      <c r="Z12" s="115"/>
      <c r="AA12" s="115"/>
      <c r="AB12" s="115"/>
      <c r="AC12" s="115"/>
      <c r="AD12" s="115"/>
      <c r="AE12" s="115"/>
      <c r="AF12" s="115"/>
      <c r="AG12" s="17"/>
      <c r="AH12" s="4"/>
    </row>
    <row r="13" spans="1:34" ht="25.5">
      <c r="A13" s="76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7"/>
      <c r="AH13" s="6"/>
    </row>
    <row r="14" spans="1:34" ht="25.5">
      <c r="A14" s="76" t="s">
        <v>2</v>
      </c>
      <c r="B14" s="15">
        <v>5.354</v>
      </c>
      <c r="C14" s="15">
        <v>5.442</v>
      </c>
      <c r="D14" s="15">
        <v>5.415</v>
      </c>
      <c r="E14" s="15">
        <v>5.031</v>
      </c>
      <c r="F14" s="15">
        <v>5.512</v>
      </c>
      <c r="G14" s="15">
        <v>5.565</v>
      </c>
      <c r="H14" s="15">
        <v>5.341</v>
      </c>
      <c r="I14" s="15">
        <v>5.186</v>
      </c>
      <c r="J14" s="15">
        <v>4.974</v>
      </c>
      <c r="K14" s="26">
        <v>4.922</v>
      </c>
      <c r="L14" s="15">
        <v>6.173</v>
      </c>
      <c r="M14" s="15">
        <v>5.764</v>
      </c>
      <c r="N14" s="15">
        <v>5.142</v>
      </c>
      <c r="O14" s="15">
        <v>4.956</v>
      </c>
      <c r="P14" s="15">
        <v>4.863</v>
      </c>
      <c r="Q14" s="15">
        <v>5.114</v>
      </c>
      <c r="R14" s="15">
        <v>5.477</v>
      </c>
      <c r="S14" s="26">
        <v>5.756</v>
      </c>
      <c r="T14" s="15">
        <v>1.218</v>
      </c>
      <c r="U14" s="15">
        <v>0.472</v>
      </c>
      <c r="V14" s="15">
        <v>6.437</v>
      </c>
      <c r="W14" s="15">
        <v>6.072</v>
      </c>
      <c r="X14" s="15">
        <v>6.623</v>
      </c>
      <c r="Y14" s="15">
        <v>6.565</v>
      </c>
      <c r="Z14" s="15">
        <v>6.319</v>
      </c>
      <c r="AA14" s="15">
        <v>5.648</v>
      </c>
      <c r="AB14" s="15">
        <v>5.959</v>
      </c>
      <c r="AC14" s="15">
        <v>5.589</v>
      </c>
      <c r="AD14" s="15">
        <v>6.013</v>
      </c>
      <c r="AE14" s="15">
        <v>6.067</v>
      </c>
      <c r="AF14" s="15">
        <v>7.054</v>
      </c>
      <c r="AG14" s="17"/>
      <c r="AH14" s="7"/>
    </row>
    <row r="15" spans="1:33" ht="25.5">
      <c r="A15" s="76"/>
      <c r="B15" s="15"/>
      <c r="C15" s="15"/>
      <c r="D15" s="15"/>
      <c r="E15" s="15"/>
      <c r="F15" s="15"/>
      <c r="G15" s="15"/>
      <c r="H15" s="15"/>
      <c r="I15" s="15"/>
      <c r="J15" s="15"/>
      <c r="K15" s="26"/>
      <c r="L15" s="15"/>
      <c r="M15" s="15"/>
      <c r="N15" s="15"/>
      <c r="O15" s="15"/>
      <c r="P15" s="15"/>
      <c r="Q15" s="15"/>
      <c r="R15" s="15"/>
      <c r="S15" s="26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7"/>
    </row>
    <row r="16" spans="1:33" ht="26.25" thickBot="1">
      <c r="A16" s="76" t="s">
        <v>3</v>
      </c>
      <c r="B16" s="15">
        <v>12.471</v>
      </c>
      <c r="C16" s="15">
        <v>12.03</v>
      </c>
      <c r="D16" s="15">
        <v>12.538</v>
      </c>
      <c r="E16" s="119">
        <v>12.21</v>
      </c>
      <c r="F16" s="119">
        <v>13.641</v>
      </c>
      <c r="G16" s="119">
        <v>10.735</v>
      </c>
      <c r="H16" s="119">
        <v>11.061</v>
      </c>
      <c r="I16" s="119">
        <v>11.492</v>
      </c>
      <c r="J16" s="15">
        <v>11.814</v>
      </c>
      <c r="K16" s="26">
        <v>11.846</v>
      </c>
      <c r="L16" s="119">
        <v>14.314</v>
      </c>
      <c r="M16" s="119">
        <v>14.236</v>
      </c>
      <c r="N16" s="119">
        <v>13.793</v>
      </c>
      <c r="O16" s="119">
        <v>14.836</v>
      </c>
      <c r="P16" s="119">
        <v>14.06</v>
      </c>
      <c r="Q16" s="119">
        <v>13.519</v>
      </c>
      <c r="R16" s="119">
        <v>15.776</v>
      </c>
      <c r="S16" s="120">
        <v>15.72</v>
      </c>
      <c r="T16" s="119">
        <v>17.312</v>
      </c>
      <c r="U16" s="119">
        <v>18.462</v>
      </c>
      <c r="V16" s="119">
        <v>17.582</v>
      </c>
      <c r="W16" s="119">
        <v>9.782</v>
      </c>
      <c r="X16" s="119">
        <v>14.028</v>
      </c>
      <c r="Y16" s="119">
        <v>12.045</v>
      </c>
      <c r="Z16" s="119">
        <v>15.457</v>
      </c>
      <c r="AA16" s="119">
        <v>13.872</v>
      </c>
      <c r="AB16" s="119">
        <v>14.118</v>
      </c>
      <c r="AC16" s="119">
        <v>12.964</v>
      </c>
      <c r="AD16" s="119">
        <v>14.027</v>
      </c>
      <c r="AE16" s="119">
        <v>13.698</v>
      </c>
      <c r="AF16" s="119">
        <v>16.369</v>
      </c>
      <c r="AG16" s="109"/>
    </row>
    <row r="17" spans="1:34" ht="33.75">
      <c r="A17" s="76"/>
      <c r="B17" s="14"/>
      <c r="C17" s="14"/>
      <c r="D17" s="14"/>
      <c r="E17" s="12"/>
      <c r="F17" s="12"/>
      <c r="G17" s="12"/>
      <c r="H17" s="12"/>
      <c r="I17" s="12"/>
      <c r="J17" s="14"/>
      <c r="K17" s="94"/>
      <c r="L17" s="12"/>
      <c r="M17" s="12"/>
      <c r="N17" s="12"/>
      <c r="O17" s="12"/>
      <c r="P17" s="12"/>
      <c r="Q17" s="15"/>
      <c r="R17" s="15"/>
      <c r="S17" s="2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9" t="s">
        <v>40</v>
      </c>
      <c r="AH17" s="11"/>
    </row>
    <row r="18" spans="1:33" ht="34.5" thickBot="1">
      <c r="A18" s="76"/>
      <c r="B18" s="65">
        <f aca="true" t="shared" si="0" ref="B18:AF18">SUM(B14:B16)</f>
        <v>17.825</v>
      </c>
      <c r="C18" s="65">
        <f t="shared" si="0"/>
        <v>17.472</v>
      </c>
      <c r="D18" s="65">
        <f t="shared" si="0"/>
        <v>17.953</v>
      </c>
      <c r="E18" s="65">
        <f t="shared" si="0"/>
        <v>17.241</v>
      </c>
      <c r="F18" s="65">
        <f t="shared" si="0"/>
        <v>19.153</v>
      </c>
      <c r="G18" s="65">
        <f t="shared" si="0"/>
        <v>16.3</v>
      </c>
      <c r="H18" s="65">
        <f t="shared" si="0"/>
        <v>16.402</v>
      </c>
      <c r="I18" s="65">
        <f t="shared" si="0"/>
        <v>16.678</v>
      </c>
      <c r="J18" s="65">
        <f t="shared" si="0"/>
        <v>16.788</v>
      </c>
      <c r="K18" s="66">
        <f t="shared" si="0"/>
        <v>16.768</v>
      </c>
      <c r="L18" s="65">
        <f t="shared" si="0"/>
        <v>20.487000000000002</v>
      </c>
      <c r="M18" s="65">
        <f t="shared" si="0"/>
        <v>20</v>
      </c>
      <c r="N18" s="65">
        <f t="shared" si="0"/>
        <v>18.935</v>
      </c>
      <c r="O18" s="65">
        <f t="shared" si="0"/>
        <v>19.792</v>
      </c>
      <c r="P18" s="65">
        <f t="shared" si="0"/>
        <v>18.923000000000002</v>
      </c>
      <c r="Q18" s="65">
        <f t="shared" si="0"/>
        <v>18.633</v>
      </c>
      <c r="R18" s="65">
        <f t="shared" si="0"/>
        <v>21.253</v>
      </c>
      <c r="S18" s="66">
        <f t="shared" si="0"/>
        <v>21.476</v>
      </c>
      <c r="T18" s="65">
        <f t="shared" si="0"/>
        <v>18.53</v>
      </c>
      <c r="U18" s="65">
        <f t="shared" si="0"/>
        <v>18.934</v>
      </c>
      <c r="V18" s="65">
        <f t="shared" si="0"/>
        <v>24.019000000000002</v>
      </c>
      <c r="W18" s="65">
        <f t="shared" si="0"/>
        <v>15.854</v>
      </c>
      <c r="X18" s="65">
        <f t="shared" si="0"/>
        <v>20.651</v>
      </c>
      <c r="Y18" s="65">
        <f t="shared" si="0"/>
        <v>18.61</v>
      </c>
      <c r="Z18" s="65">
        <f t="shared" si="0"/>
        <v>21.776</v>
      </c>
      <c r="AA18" s="65">
        <f t="shared" si="0"/>
        <v>19.52</v>
      </c>
      <c r="AB18" s="65">
        <f t="shared" si="0"/>
        <v>20.076999999999998</v>
      </c>
      <c r="AC18" s="65">
        <f t="shared" si="0"/>
        <v>18.553</v>
      </c>
      <c r="AD18" s="65">
        <f t="shared" si="0"/>
        <v>20.04</v>
      </c>
      <c r="AE18" s="65">
        <f t="shared" si="0"/>
        <v>19.765</v>
      </c>
      <c r="AF18" s="65">
        <f t="shared" si="0"/>
        <v>23.423000000000002</v>
      </c>
      <c r="AG18" s="130">
        <f>SUM(B18:AE18)/31</f>
        <v>18.335741935483867</v>
      </c>
    </row>
    <row r="19" spans="1:33" ht="26.25">
      <c r="A19" s="111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7"/>
    </row>
    <row r="20" spans="1:33" ht="25.5">
      <c r="A20" s="76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7"/>
    </row>
    <row r="21" spans="1:33" ht="25.5">
      <c r="A21" s="76" t="s">
        <v>21</v>
      </c>
      <c r="B21" s="121">
        <v>16.610361</v>
      </c>
      <c r="C21" s="121">
        <v>11.834636</v>
      </c>
      <c r="D21" s="121">
        <v>13.101833</v>
      </c>
      <c r="E21" s="121">
        <v>15.105603</v>
      </c>
      <c r="F21" s="121">
        <v>15.467267</v>
      </c>
      <c r="G21" s="121">
        <v>15.357876</v>
      </c>
      <c r="H21" s="121">
        <v>14.765968</v>
      </c>
      <c r="I21" s="121">
        <v>14.297757</v>
      </c>
      <c r="J21" s="122">
        <v>14.902381</v>
      </c>
      <c r="K21" s="123">
        <v>15.286887</v>
      </c>
      <c r="L21" s="122">
        <v>16.098491</v>
      </c>
      <c r="M21" s="122">
        <v>16.482057</v>
      </c>
      <c r="N21" s="122">
        <v>16.050023</v>
      </c>
      <c r="O21" s="122">
        <v>16.270435</v>
      </c>
      <c r="P21" s="122">
        <v>15.669071</v>
      </c>
      <c r="Q21" s="122">
        <v>15.686069</v>
      </c>
      <c r="R21" s="122">
        <v>17.393563</v>
      </c>
      <c r="S21" s="123">
        <v>16.530113</v>
      </c>
      <c r="T21" s="122">
        <v>17.610501</v>
      </c>
      <c r="U21" s="122">
        <v>16.706474</v>
      </c>
      <c r="V21" s="122">
        <v>18.075888</v>
      </c>
      <c r="W21" s="122">
        <v>16.131822</v>
      </c>
      <c r="X21" s="122">
        <v>14.298431</v>
      </c>
      <c r="Y21" s="122">
        <v>15.790205</v>
      </c>
      <c r="Z21" s="122">
        <v>16.66077</v>
      </c>
      <c r="AA21" s="122">
        <v>15.618183</v>
      </c>
      <c r="AB21" s="122">
        <v>16.451565</v>
      </c>
      <c r="AC21" s="122">
        <v>16.067993</v>
      </c>
      <c r="AD21" s="122">
        <v>14.421705</v>
      </c>
      <c r="AE21" s="122">
        <v>15.952942</v>
      </c>
      <c r="AF21" s="122">
        <v>15.5</v>
      </c>
      <c r="AG21" s="17"/>
    </row>
    <row r="22" spans="1:33" ht="25.5">
      <c r="A22" s="76"/>
      <c r="B22" s="122"/>
      <c r="C22" s="122"/>
      <c r="D22" s="122"/>
      <c r="E22" s="122"/>
      <c r="F22" s="122"/>
      <c r="G22" s="122"/>
      <c r="H22" s="122"/>
      <c r="I22" s="122"/>
      <c r="J22" s="122"/>
      <c r="K22" s="123"/>
      <c r="L22" s="122"/>
      <c r="M22" s="122"/>
      <c r="N22" s="122"/>
      <c r="O22" s="122"/>
      <c r="P22" s="122"/>
      <c r="Q22" s="122"/>
      <c r="R22" s="122"/>
      <c r="S22" s="123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7"/>
    </row>
    <row r="23" spans="1:33" ht="25.5">
      <c r="A23" s="75" t="s">
        <v>37</v>
      </c>
      <c r="B23" s="122">
        <v>0</v>
      </c>
      <c r="C23" s="122">
        <v>0</v>
      </c>
      <c r="D23" s="122">
        <v>0.92502</v>
      </c>
      <c r="E23" s="122">
        <v>0.701305</v>
      </c>
      <c r="F23" s="122">
        <v>0</v>
      </c>
      <c r="G23" s="122">
        <v>0.189526</v>
      </c>
      <c r="H23" s="122">
        <v>0.955402</v>
      </c>
      <c r="I23" s="122">
        <v>0.934499</v>
      </c>
      <c r="J23" s="122">
        <v>1.017422</v>
      </c>
      <c r="K23" s="123">
        <v>0.999708</v>
      </c>
      <c r="L23" s="122">
        <v>0.976621</v>
      </c>
      <c r="M23" s="122">
        <v>0.969458</v>
      </c>
      <c r="N23" s="122">
        <v>0.963</v>
      </c>
      <c r="O23" s="122">
        <v>0.962532</v>
      </c>
      <c r="P23" s="122">
        <v>0.975642</v>
      </c>
      <c r="Q23" s="122">
        <v>0.983077</v>
      </c>
      <c r="R23" s="122">
        <v>0.973079</v>
      </c>
      <c r="S23" s="123">
        <v>0.848332</v>
      </c>
      <c r="T23" s="122">
        <v>1.072153</v>
      </c>
      <c r="U23" s="122">
        <v>0.962017</v>
      </c>
      <c r="V23" s="122">
        <v>0.963664</v>
      </c>
      <c r="W23" s="122">
        <v>0.964432</v>
      </c>
      <c r="X23" s="122">
        <v>0.988029</v>
      </c>
      <c r="Y23" s="122">
        <v>0.979689</v>
      </c>
      <c r="Z23" s="122">
        <v>0.970714</v>
      </c>
      <c r="AA23" s="122">
        <v>0.969418</v>
      </c>
      <c r="AB23" s="122">
        <v>0.962043</v>
      </c>
      <c r="AC23" s="122">
        <v>1.007359</v>
      </c>
      <c r="AD23" s="122">
        <v>0.911753</v>
      </c>
      <c r="AE23" s="122">
        <v>0.95797</v>
      </c>
      <c r="AF23" s="122">
        <v>1</v>
      </c>
      <c r="AG23" s="17">
        <f>SUM(B23:AF23)</f>
        <v>26.083864000000005</v>
      </c>
    </row>
    <row r="24" spans="1:33" ht="25.5">
      <c r="A24" s="76"/>
      <c r="B24" s="122"/>
      <c r="C24" s="122"/>
      <c r="D24" s="122"/>
      <c r="E24" s="122"/>
      <c r="F24" s="122"/>
      <c r="G24" s="122"/>
      <c r="H24" s="122"/>
      <c r="I24" s="122"/>
      <c r="J24" s="122"/>
      <c r="K24" s="123"/>
      <c r="L24" s="122"/>
      <c r="M24" s="122"/>
      <c r="N24" s="122"/>
      <c r="O24" s="122"/>
      <c r="P24" s="122"/>
      <c r="Q24" s="122"/>
      <c r="R24" s="122"/>
      <c r="S24" s="123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7"/>
    </row>
    <row r="25" spans="1:33" ht="25.5">
      <c r="A25" s="76" t="s">
        <v>6</v>
      </c>
      <c r="B25" s="122">
        <v>3.647538</v>
      </c>
      <c r="C25" s="122">
        <v>3.61182</v>
      </c>
      <c r="D25" s="122">
        <v>3.461741</v>
      </c>
      <c r="E25" s="122">
        <v>3.627419</v>
      </c>
      <c r="F25" s="122">
        <v>0</v>
      </c>
      <c r="G25" s="122">
        <v>3.660501</v>
      </c>
      <c r="H25" s="122">
        <v>3.55861</v>
      </c>
      <c r="I25" s="122">
        <v>3.66862</v>
      </c>
      <c r="J25" s="122">
        <v>3.732777</v>
      </c>
      <c r="K25" s="123">
        <v>3.692207</v>
      </c>
      <c r="L25" s="122">
        <v>3.631615</v>
      </c>
      <c r="M25" s="122">
        <v>3.673583</v>
      </c>
      <c r="N25" s="122">
        <v>3.197472</v>
      </c>
      <c r="O25" s="122">
        <v>3.568089</v>
      </c>
      <c r="P25" s="122">
        <v>3.477812</v>
      </c>
      <c r="Q25" s="122">
        <v>3.485896</v>
      </c>
      <c r="R25" s="122">
        <v>3.616897</v>
      </c>
      <c r="S25" s="123">
        <v>3.579154</v>
      </c>
      <c r="T25" s="122">
        <v>3.623383</v>
      </c>
      <c r="U25" s="122">
        <v>3.551048</v>
      </c>
      <c r="V25" s="122">
        <v>3.472381</v>
      </c>
      <c r="W25" s="122">
        <v>3.480933</v>
      </c>
      <c r="X25" s="122">
        <v>3.323322</v>
      </c>
      <c r="Y25" s="122">
        <v>3.558561</v>
      </c>
      <c r="Z25" s="122">
        <v>3.498543</v>
      </c>
      <c r="AA25" s="122">
        <v>3.608412</v>
      </c>
      <c r="AB25" s="122">
        <v>3.605722</v>
      </c>
      <c r="AC25" s="122">
        <v>2.272682</v>
      </c>
      <c r="AD25" s="122">
        <v>3.658378</v>
      </c>
      <c r="AE25" s="122">
        <v>2.726873</v>
      </c>
      <c r="AF25" s="122">
        <v>2.85</v>
      </c>
      <c r="AG25" s="17"/>
    </row>
    <row r="26" spans="1:33" ht="25.5">
      <c r="A26" s="76"/>
      <c r="B26" s="122"/>
      <c r="C26" s="122"/>
      <c r="D26" s="122"/>
      <c r="E26" s="122"/>
      <c r="F26" s="122"/>
      <c r="G26" s="122"/>
      <c r="H26" s="122"/>
      <c r="I26" s="122"/>
      <c r="J26" s="122"/>
      <c r="K26" s="123"/>
      <c r="L26" s="122"/>
      <c r="M26" s="122"/>
      <c r="N26" s="122"/>
      <c r="O26" s="122"/>
      <c r="P26" s="122"/>
      <c r="Q26" s="122"/>
      <c r="R26" s="122"/>
      <c r="S26" s="123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7"/>
    </row>
    <row r="27" spans="1:33" ht="25.5">
      <c r="A27" s="76" t="s">
        <v>7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0.08238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7"/>
    </row>
    <row r="28" spans="1:33" ht="25.5">
      <c r="A28" s="76"/>
      <c r="B28" s="122"/>
      <c r="C28" s="122"/>
      <c r="D28" s="122"/>
      <c r="E28" s="122"/>
      <c r="F28" s="122"/>
      <c r="G28" s="122"/>
      <c r="H28" s="122"/>
      <c r="I28" s="122"/>
      <c r="J28" s="122"/>
      <c r="K28" s="123"/>
      <c r="L28" s="122"/>
      <c r="M28" s="122"/>
      <c r="N28" s="122"/>
      <c r="O28" s="122"/>
      <c r="P28" s="122"/>
      <c r="Q28" s="122"/>
      <c r="R28" s="122"/>
      <c r="S28" s="123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7"/>
    </row>
    <row r="29" spans="1:33" ht="26.25" thickBot="1">
      <c r="A29" s="76" t="s">
        <v>8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3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3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0.023529</v>
      </c>
      <c r="AE29" s="122">
        <v>0.627872</v>
      </c>
      <c r="AF29" s="122">
        <v>0.035</v>
      </c>
      <c r="AG29" s="17"/>
    </row>
    <row r="30" spans="1:34" ht="33.75">
      <c r="A30" s="76"/>
      <c r="B30" s="67"/>
      <c r="C30" s="67"/>
      <c r="D30" s="67"/>
      <c r="E30" s="67"/>
      <c r="F30" s="67"/>
      <c r="G30" s="67"/>
      <c r="H30" s="67"/>
      <c r="I30" s="67"/>
      <c r="J30" s="67"/>
      <c r="K30" s="68"/>
      <c r="L30" s="67"/>
      <c r="M30" s="67"/>
      <c r="N30" s="67"/>
      <c r="O30" s="67"/>
      <c r="P30" s="67"/>
      <c r="Q30" s="67"/>
      <c r="R30" s="67"/>
      <c r="S30" s="68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129" t="s">
        <v>40</v>
      </c>
      <c r="AH30" s="11"/>
    </row>
    <row r="31" spans="1:33" ht="34.5" thickBot="1">
      <c r="A31" s="76"/>
      <c r="B31" s="65">
        <f aca="true" t="shared" si="1" ref="B31:AF31">SUM(B21:B30)</f>
        <v>20.257899000000002</v>
      </c>
      <c r="C31" s="65">
        <f t="shared" si="1"/>
        <v>15.446456</v>
      </c>
      <c r="D31" s="65">
        <f t="shared" si="1"/>
        <v>17.488594</v>
      </c>
      <c r="E31" s="65">
        <f t="shared" si="1"/>
        <v>19.434327</v>
      </c>
      <c r="F31" s="65">
        <f t="shared" si="1"/>
        <v>15.467267</v>
      </c>
      <c r="G31" s="65">
        <f t="shared" si="1"/>
        <v>19.290283000000002</v>
      </c>
      <c r="H31" s="65">
        <f t="shared" si="1"/>
        <v>19.279980000000002</v>
      </c>
      <c r="I31" s="65">
        <f t="shared" si="1"/>
        <v>18.900876</v>
      </c>
      <c r="J31" s="65">
        <f t="shared" si="1"/>
        <v>19.65258</v>
      </c>
      <c r="K31" s="65">
        <f t="shared" si="1"/>
        <v>19.978801999999998</v>
      </c>
      <c r="L31" s="65">
        <f t="shared" si="1"/>
        <v>20.706727</v>
      </c>
      <c r="M31" s="65">
        <f t="shared" si="1"/>
        <v>21.125098</v>
      </c>
      <c r="N31" s="65">
        <f t="shared" si="1"/>
        <v>20.210495</v>
      </c>
      <c r="O31" s="65">
        <f t="shared" si="1"/>
        <v>20.801056</v>
      </c>
      <c r="P31" s="65">
        <f t="shared" si="1"/>
        <v>20.122525</v>
      </c>
      <c r="Q31" s="65">
        <f t="shared" si="1"/>
        <v>20.155042</v>
      </c>
      <c r="R31" s="65">
        <f t="shared" si="1"/>
        <v>21.983539</v>
      </c>
      <c r="S31" s="65">
        <f t="shared" si="1"/>
        <v>20.957599</v>
      </c>
      <c r="T31" s="65">
        <f t="shared" si="1"/>
        <v>22.306037</v>
      </c>
      <c r="U31" s="65">
        <f t="shared" si="1"/>
        <v>21.219539</v>
      </c>
      <c r="V31" s="65">
        <f t="shared" si="1"/>
        <v>22.511933</v>
      </c>
      <c r="W31" s="65">
        <f t="shared" si="1"/>
        <v>20.577187</v>
      </c>
      <c r="X31" s="65">
        <f t="shared" si="1"/>
        <v>18.609782000000003</v>
      </c>
      <c r="Y31" s="65">
        <f t="shared" si="1"/>
        <v>20.328455</v>
      </c>
      <c r="Z31" s="65">
        <f t="shared" si="1"/>
        <v>21.130027000000002</v>
      </c>
      <c r="AA31" s="65">
        <f t="shared" si="1"/>
        <v>20.196013</v>
      </c>
      <c r="AB31" s="65">
        <f t="shared" si="1"/>
        <v>21.01933</v>
      </c>
      <c r="AC31" s="65">
        <f t="shared" si="1"/>
        <v>19.348034000000002</v>
      </c>
      <c r="AD31" s="65">
        <f t="shared" si="1"/>
        <v>19.015365</v>
      </c>
      <c r="AE31" s="65">
        <f t="shared" si="1"/>
        <v>20.265657</v>
      </c>
      <c r="AF31" s="65">
        <f t="shared" si="1"/>
        <v>19.385</v>
      </c>
      <c r="AG31" s="130">
        <f>SUM(B31:AE31)/31</f>
        <v>19.283435612903226</v>
      </c>
    </row>
    <row r="32" spans="1:33" ht="26.25">
      <c r="A32" s="118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7"/>
      <c r="L32" s="12"/>
      <c r="M32" s="12"/>
      <c r="N32" s="12"/>
      <c r="O32" s="12"/>
      <c r="P32" s="12"/>
      <c r="Q32" s="12"/>
      <c r="R32" s="12"/>
      <c r="S32" s="17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7"/>
    </row>
    <row r="33" spans="1:33" ht="25.5">
      <c r="A33" s="76"/>
      <c r="B33" s="12"/>
      <c r="C33" s="12"/>
      <c r="D33" s="12"/>
      <c r="E33" s="12"/>
      <c r="F33" s="12"/>
      <c r="G33" s="12"/>
      <c r="H33" s="12"/>
      <c r="I33" s="12"/>
      <c r="J33" s="12"/>
      <c r="K33" s="17"/>
      <c r="L33" s="12"/>
      <c r="M33" s="12"/>
      <c r="N33" s="12"/>
      <c r="O33" s="12"/>
      <c r="P33" s="12"/>
      <c r="Q33" s="12"/>
      <c r="R33" s="12"/>
      <c r="S33" s="1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7"/>
    </row>
    <row r="34" spans="1:33" ht="25.5">
      <c r="A34" s="76" t="s">
        <v>10</v>
      </c>
      <c r="B34" s="26">
        <v>20.97</v>
      </c>
      <c r="C34" s="26">
        <v>24.68</v>
      </c>
      <c r="D34" s="26">
        <v>22.88</v>
      </c>
      <c r="E34" s="26">
        <v>22.91</v>
      </c>
      <c r="F34" s="26">
        <v>26.59</v>
      </c>
      <c r="G34" s="26">
        <v>21</v>
      </c>
      <c r="H34" s="26">
        <v>22.64</v>
      </c>
      <c r="I34" s="26">
        <v>22.86</v>
      </c>
      <c r="J34" s="26">
        <v>21.18</v>
      </c>
      <c r="K34" s="26">
        <v>23.42</v>
      </c>
      <c r="L34" s="26">
        <v>23.69</v>
      </c>
      <c r="M34" s="26">
        <v>23.81</v>
      </c>
      <c r="N34" s="26">
        <v>23.06</v>
      </c>
      <c r="O34" s="26">
        <v>22.21</v>
      </c>
      <c r="P34" s="26">
        <v>23.53</v>
      </c>
      <c r="Q34" s="26">
        <v>21.28</v>
      </c>
      <c r="R34" s="26">
        <v>23.94</v>
      </c>
      <c r="S34" s="26">
        <v>23.4</v>
      </c>
      <c r="T34" s="26">
        <v>22.95</v>
      </c>
      <c r="U34" s="26">
        <v>22.45</v>
      </c>
      <c r="V34" s="26">
        <v>22.03</v>
      </c>
      <c r="W34" s="26">
        <v>21.65</v>
      </c>
      <c r="X34" s="26">
        <v>20.9</v>
      </c>
      <c r="Y34" s="26">
        <v>21.61</v>
      </c>
      <c r="Z34" s="26">
        <v>20.58</v>
      </c>
      <c r="AA34" s="26">
        <v>22.15</v>
      </c>
      <c r="AB34" s="26">
        <v>21.09</v>
      </c>
      <c r="AC34" s="26">
        <v>22.1</v>
      </c>
      <c r="AD34" s="26">
        <v>22.54</v>
      </c>
      <c r="AE34" s="26">
        <v>22.67</v>
      </c>
      <c r="AF34" s="26">
        <v>22.86</v>
      </c>
      <c r="AG34" s="17"/>
    </row>
    <row r="35" spans="1:33" ht="25.5">
      <c r="A35" s="76" t="s">
        <v>11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17"/>
    </row>
    <row r="36" spans="1:33" ht="25.5">
      <c r="A36" s="76" t="s">
        <v>29</v>
      </c>
      <c r="B36" s="124">
        <v>37</v>
      </c>
      <c r="C36" s="124">
        <v>43</v>
      </c>
      <c r="D36" s="124">
        <v>43</v>
      </c>
      <c r="E36" s="124">
        <v>57</v>
      </c>
      <c r="F36" s="124">
        <v>56</v>
      </c>
      <c r="G36" s="124">
        <v>42</v>
      </c>
      <c r="H36" s="124">
        <v>67</v>
      </c>
      <c r="I36" s="124">
        <v>39</v>
      </c>
      <c r="J36" s="124">
        <v>40</v>
      </c>
      <c r="K36" s="124">
        <v>45</v>
      </c>
      <c r="L36" s="124">
        <v>46</v>
      </c>
      <c r="M36" s="124">
        <v>45</v>
      </c>
      <c r="N36" s="124">
        <v>44</v>
      </c>
      <c r="O36" s="124">
        <v>35</v>
      </c>
      <c r="P36" s="124">
        <v>34</v>
      </c>
      <c r="Q36" s="124">
        <v>35</v>
      </c>
      <c r="R36" s="124">
        <v>44</v>
      </c>
      <c r="S36" s="124">
        <v>41</v>
      </c>
      <c r="T36" s="124">
        <v>41</v>
      </c>
      <c r="U36" s="124">
        <v>39</v>
      </c>
      <c r="V36" s="124">
        <v>43</v>
      </c>
      <c r="W36" s="124">
        <v>36</v>
      </c>
      <c r="X36" s="124">
        <v>40</v>
      </c>
      <c r="Y36" s="124">
        <v>35</v>
      </c>
      <c r="Z36" s="124">
        <v>41</v>
      </c>
      <c r="AA36" s="124">
        <v>42</v>
      </c>
      <c r="AB36" s="124">
        <v>46</v>
      </c>
      <c r="AC36" s="124">
        <v>59</v>
      </c>
      <c r="AD36" s="124">
        <v>46</v>
      </c>
      <c r="AE36" s="124">
        <v>36</v>
      </c>
      <c r="AF36" s="124">
        <v>48</v>
      </c>
      <c r="AG36" s="100"/>
    </row>
    <row r="37" spans="1:33" ht="25.5">
      <c r="A37" s="76" t="s">
        <v>28</v>
      </c>
      <c r="B37" s="125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7"/>
    </row>
    <row r="38" spans="1:33" ht="25.5">
      <c r="A38" s="76" t="s">
        <v>30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7"/>
    </row>
    <row r="39" spans="1:33" ht="25.5">
      <c r="A39" s="76" t="s">
        <v>31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7"/>
    </row>
    <row r="40" spans="1:33" ht="25.5">
      <c r="A40" s="76" t="s">
        <v>19</v>
      </c>
      <c r="B40" s="26">
        <v>0.35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17"/>
    </row>
    <row r="41" spans="1:34" ht="25.5">
      <c r="A41" s="76" t="s">
        <v>6</v>
      </c>
      <c r="B41" s="26">
        <f>24.15/31</f>
        <v>0.779032258064516</v>
      </c>
      <c r="C41" s="26">
        <f aca="true" t="shared" si="2" ref="C41:AF41">24.15/31</f>
        <v>0.779032258064516</v>
      </c>
      <c r="D41" s="26">
        <f t="shared" si="2"/>
        <v>0.779032258064516</v>
      </c>
      <c r="E41" s="26">
        <f t="shared" si="2"/>
        <v>0.779032258064516</v>
      </c>
      <c r="F41" s="26">
        <f t="shared" si="2"/>
        <v>0.779032258064516</v>
      </c>
      <c r="G41" s="26">
        <f t="shared" si="2"/>
        <v>0.779032258064516</v>
      </c>
      <c r="H41" s="26">
        <f t="shared" si="2"/>
        <v>0.779032258064516</v>
      </c>
      <c r="I41" s="26">
        <f t="shared" si="2"/>
        <v>0.779032258064516</v>
      </c>
      <c r="J41" s="26">
        <f t="shared" si="2"/>
        <v>0.779032258064516</v>
      </c>
      <c r="K41" s="26">
        <f t="shared" si="2"/>
        <v>0.779032258064516</v>
      </c>
      <c r="L41" s="26">
        <f t="shared" si="2"/>
        <v>0.779032258064516</v>
      </c>
      <c r="M41" s="26">
        <f t="shared" si="2"/>
        <v>0.779032258064516</v>
      </c>
      <c r="N41" s="26">
        <f t="shared" si="2"/>
        <v>0.779032258064516</v>
      </c>
      <c r="O41" s="26">
        <f t="shared" si="2"/>
        <v>0.779032258064516</v>
      </c>
      <c r="P41" s="26">
        <f t="shared" si="2"/>
        <v>0.779032258064516</v>
      </c>
      <c r="Q41" s="26">
        <f t="shared" si="2"/>
        <v>0.779032258064516</v>
      </c>
      <c r="R41" s="26">
        <f t="shared" si="2"/>
        <v>0.779032258064516</v>
      </c>
      <c r="S41" s="26">
        <f t="shared" si="2"/>
        <v>0.779032258064516</v>
      </c>
      <c r="T41" s="26">
        <f t="shared" si="2"/>
        <v>0.779032258064516</v>
      </c>
      <c r="U41" s="26">
        <f t="shared" si="2"/>
        <v>0.779032258064516</v>
      </c>
      <c r="V41" s="26">
        <f t="shared" si="2"/>
        <v>0.779032258064516</v>
      </c>
      <c r="W41" s="26">
        <f t="shared" si="2"/>
        <v>0.779032258064516</v>
      </c>
      <c r="X41" s="26">
        <f t="shared" si="2"/>
        <v>0.779032258064516</v>
      </c>
      <c r="Y41" s="26">
        <f t="shared" si="2"/>
        <v>0.779032258064516</v>
      </c>
      <c r="Z41" s="26">
        <f t="shared" si="2"/>
        <v>0.779032258064516</v>
      </c>
      <c r="AA41" s="26">
        <f t="shared" si="2"/>
        <v>0.779032258064516</v>
      </c>
      <c r="AB41" s="26">
        <f t="shared" si="2"/>
        <v>0.779032258064516</v>
      </c>
      <c r="AC41" s="26">
        <f t="shared" si="2"/>
        <v>0.779032258064516</v>
      </c>
      <c r="AD41" s="26">
        <f t="shared" si="2"/>
        <v>0.779032258064516</v>
      </c>
      <c r="AE41" s="26">
        <f t="shared" si="2"/>
        <v>0.779032258064516</v>
      </c>
      <c r="AF41" s="26">
        <f t="shared" si="2"/>
        <v>0.779032258064516</v>
      </c>
      <c r="AG41" s="17"/>
      <c r="AH41" s="11"/>
    </row>
    <row r="42" spans="1:33" ht="25.5">
      <c r="A42" s="76" t="s">
        <v>12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17"/>
    </row>
    <row r="43" spans="1:33" ht="26.25" thickBot="1">
      <c r="A43" s="76" t="s">
        <v>8</v>
      </c>
      <c r="B43" s="120">
        <v>0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09"/>
    </row>
    <row r="44" spans="1:33" ht="33.75">
      <c r="A44" s="76"/>
      <c r="B44" s="12"/>
      <c r="C44" s="12"/>
      <c r="D44" s="14"/>
      <c r="E44" s="12"/>
      <c r="F44" s="14"/>
      <c r="G44" s="14"/>
      <c r="H44" s="12"/>
      <c r="I44" s="12"/>
      <c r="J44" s="12"/>
      <c r="K44" s="17"/>
      <c r="L44" s="12"/>
      <c r="M44" s="12"/>
      <c r="N44" s="12"/>
      <c r="O44" s="12"/>
      <c r="P44" s="12"/>
      <c r="Q44" s="15"/>
      <c r="R44" s="15"/>
      <c r="S44" s="26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29" t="s">
        <v>40</v>
      </c>
    </row>
    <row r="45" spans="1:33" ht="34.5" thickBot="1">
      <c r="A45" s="76"/>
      <c r="B45" s="65">
        <f aca="true" t="shared" si="3" ref="B45:AF45">SUM(B34+B40+B41+B42+B43)</f>
        <v>22.099032258064515</v>
      </c>
      <c r="C45" s="65">
        <f t="shared" si="3"/>
        <v>25.459032258064514</v>
      </c>
      <c r="D45" s="65">
        <f t="shared" si="3"/>
        <v>23.659032258064514</v>
      </c>
      <c r="E45" s="65">
        <f t="shared" si="3"/>
        <v>23.689032258064515</v>
      </c>
      <c r="F45" s="65">
        <f t="shared" si="3"/>
        <v>27.369032258064514</v>
      </c>
      <c r="G45" s="65">
        <f t="shared" si="3"/>
        <v>21.779032258064515</v>
      </c>
      <c r="H45" s="65">
        <f t="shared" si="3"/>
        <v>23.419032258064515</v>
      </c>
      <c r="I45" s="65">
        <f t="shared" si="3"/>
        <v>23.639032258064514</v>
      </c>
      <c r="J45" s="65">
        <f t="shared" si="3"/>
        <v>21.959032258064514</v>
      </c>
      <c r="K45" s="65">
        <f t="shared" si="3"/>
        <v>24.199032258064516</v>
      </c>
      <c r="L45" s="65">
        <f t="shared" si="3"/>
        <v>24.469032258064516</v>
      </c>
      <c r="M45" s="65">
        <f t="shared" si="3"/>
        <v>24.589032258064513</v>
      </c>
      <c r="N45" s="65">
        <f t="shared" si="3"/>
        <v>23.839032258064513</v>
      </c>
      <c r="O45" s="65">
        <f t="shared" si="3"/>
        <v>22.989032258064515</v>
      </c>
      <c r="P45" s="65">
        <f t="shared" si="3"/>
        <v>24.309032258064516</v>
      </c>
      <c r="Q45" s="65">
        <f t="shared" si="3"/>
        <v>22.059032258064516</v>
      </c>
      <c r="R45" s="65">
        <f t="shared" si="3"/>
        <v>24.719032258064516</v>
      </c>
      <c r="S45" s="65">
        <f t="shared" si="3"/>
        <v>24.179032258064513</v>
      </c>
      <c r="T45" s="65">
        <f t="shared" si="3"/>
        <v>23.729032258064514</v>
      </c>
      <c r="U45" s="65">
        <f t="shared" si="3"/>
        <v>23.229032258064514</v>
      </c>
      <c r="V45" s="65">
        <f t="shared" si="3"/>
        <v>22.809032258064516</v>
      </c>
      <c r="W45" s="65">
        <f t="shared" si="3"/>
        <v>22.429032258064513</v>
      </c>
      <c r="X45" s="65">
        <f t="shared" si="3"/>
        <v>21.679032258064513</v>
      </c>
      <c r="Y45" s="65">
        <f t="shared" si="3"/>
        <v>22.389032258064514</v>
      </c>
      <c r="Z45" s="65">
        <f t="shared" si="3"/>
        <v>21.359032258064513</v>
      </c>
      <c r="AA45" s="65">
        <f t="shared" si="3"/>
        <v>22.929032258064513</v>
      </c>
      <c r="AB45" s="65">
        <f t="shared" si="3"/>
        <v>21.869032258064514</v>
      </c>
      <c r="AC45" s="65">
        <f t="shared" si="3"/>
        <v>22.879032258064516</v>
      </c>
      <c r="AD45" s="65">
        <f t="shared" si="3"/>
        <v>23.319032258064514</v>
      </c>
      <c r="AE45" s="65">
        <f t="shared" si="3"/>
        <v>23.449032258064516</v>
      </c>
      <c r="AF45" s="65">
        <f t="shared" si="3"/>
        <v>23.639032258064514</v>
      </c>
      <c r="AG45" s="130">
        <f>SUM(B45:AE45)/31</f>
        <v>22.596482830385018</v>
      </c>
    </row>
    <row r="46" spans="1:33" ht="26.25">
      <c r="A46" s="111" t="s">
        <v>13</v>
      </c>
      <c r="B46" s="12"/>
      <c r="C46" s="12"/>
      <c r="D46" s="12"/>
      <c r="E46" s="12"/>
      <c r="F46" s="12"/>
      <c r="G46" s="12"/>
      <c r="H46" s="12"/>
      <c r="I46" s="12"/>
      <c r="J46" s="12"/>
      <c r="K46" s="17"/>
      <c r="L46" s="12"/>
      <c r="M46" s="12"/>
      <c r="N46" s="12"/>
      <c r="O46" s="12"/>
      <c r="P46" s="12"/>
      <c r="Q46" s="12"/>
      <c r="R46" s="12"/>
      <c r="S46" s="17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7"/>
    </row>
    <row r="47" spans="1:33" ht="26.25">
      <c r="A47" s="111"/>
      <c r="B47" s="12"/>
      <c r="C47" s="12"/>
      <c r="D47" s="12"/>
      <c r="E47" s="12"/>
      <c r="F47" s="12"/>
      <c r="G47" s="12"/>
      <c r="H47" s="12"/>
      <c r="I47" s="12"/>
      <c r="J47" s="12"/>
      <c r="K47" s="17"/>
      <c r="L47" s="12"/>
      <c r="M47" s="12"/>
      <c r="N47" s="12"/>
      <c r="O47" s="12"/>
      <c r="P47" s="12"/>
      <c r="Q47" s="12"/>
      <c r="R47" s="12"/>
      <c r="S47" s="17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7"/>
    </row>
    <row r="48" spans="1:33" ht="25.5">
      <c r="A48" s="76" t="s">
        <v>14</v>
      </c>
      <c r="B48" s="15">
        <v>0.5</v>
      </c>
      <c r="C48" s="15">
        <v>1.1</v>
      </c>
      <c r="D48" s="15">
        <v>0.7</v>
      </c>
      <c r="E48" s="15">
        <v>0.9</v>
      </c>
      <c r="F48" s="15">
        <v>1.2</v>
      </c>
      <c r="G48" s="15">
        <v>0</v>
      </c>
      <c r="H48" s="15">
        <v>0.7</v>
      </c>
      <c r="I48" s="15">
        <v>1.7</v>
      </c>
      <c r="J48" s="15">
        <v>1.8</v>
      </c>
      <c r="K48" s="26">
        <v>2</v>
      </c>
      <c r="L48" s="15">
        <v>1.7</v>
      </c>
      <c r="M48" s="15">
        <v>2</v>
      </c>
      <c r="N48" s="15">
        <v>1.9</v>
      </c>
      <c r="O48" s="15">
        <v>1.8</v>
      </c>
      <c r="P48" s="15">
        <v>1.7</v>
      </c>
      <c r="Q48" s="15">
        <v>1.7</v>
      </c>
      <c r="R48" s="15">
        <v>2.1</v>
      </c>
      <c r="S48" s="26">
        <v>1.5</v>
      </c>
      <c r="T48" s="15">
        <v>2.1</v>
      </c>
      <c r="U48" s="15">
        <v>2</v>
      </c>
      <c r="V48" s="15">
        <v>1.7</v>
      </c>
      <c r="W48" s="15">
        <v>2</v>
      </c>
      <c r="X48" s="15">
        <v>1.9</v>
      </c>
      <c r="Y48" s="15">
        <v>1.4</v>
      </c>
      <c r="Z48" s="15">
        <v>1.9</v>
      </c>
      <c r="AA48" s="15">
        <v>1.9</v>
      </c>
      <c r="AB48" s="15">
        <v>2</v>
      </c>
      <c r="AC48" s="15">
        <v>1.8</v>
      </c>
      <c r="AD48" s="15">
        <v>1.6</v>
      </c>
      <c r="AE48" s="15">
        <v>1.9</v>
      </c>
      <c r="AF48" s="15">
        <v>1.8</v>
      </c>
      <c r="AG48" s="17"/>
    </row>
    <row r="49" spans="1:33" ht="25.5">
      <c r="A49" s="76"/>
      <c r="B49" s="15"/>
      <c r="C49" s="15"/>
      <c r="D49" s="15"/>
      <c r="E49" s="15"/>
      <c r="F49" s="15"/>
      <c r="G49" s="15"/>
      <c r="H49" s="15"/>
      <c r="I49" s="7"/>
      <c r="J49" s="15"/>
      <c r="K49" s="26"/>
      <c r="L49" s="15"/>
      <c r="M49" s="15"/>
      <c r="N49" s="15"/>
      <c r="O49" s="15"/>
      <c r="P49" s="15"/>
      <c r="Q49" s="15"/>
      <c r="R49" s="15"/>
      <c r="S49" s="26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7"/>
    </row>
    <row r="50" spans="1:33" ht="25.5">
      <c r="A50" s="76" t="s">
        <v>5</v>
      </c>
      <c r="B50" s="15">
        <v>1.5</v>
      </c>
      <c r="C50" s="15">
        <v>1.5</v>
      </c>
      <c r="D50" s="15">
        <v>1.5</v>
      </c>
      <c r="E50" s="15">
        <v>1.5</v>
      </c>
      <c r="F50" s="15">
        <v>1.5</v>
      </c>
      <c r="G50" s="15">
        <v>1.5</v>
      </c>
      <c r="H50" s="15">
        <v>1.5</v>
      </c>
      <c r="I50" s="15">
        <v>1.5</v>
      </c>
      <c r="J50" s="15">
        <v>1.5</v>
      </c>
      <c r="K50" s="26">
        <v>1.5</v>
      </c>
      <c r="L50" s="15">
        <v>1.5</v>
      </c>
      <c r="M50" s="15">
        <v>1.5</v>
      </c>
      <c r="N50" s="15">
        <v>1.5</v>
      </c>
      <c r="O50" s="15">
        <v>1.5</v>
      </c>
      <c r="P50" s="15">
        <v>1.5</v>
      </c>
      <c r="Q50" s="15">
        <v>1.5</v>
      </c>
      <c r="R50" s="15">
        <v>1.5</v>
      </c>
      <c r="S50" s="26">
        <v>1.5</v>
      </c>
      <c r="T50" s="15">
        <v>1.5</v>
      </c>
      <c r="U50" s="15">
        <v>1.5</v>
      </c>
      <c r="V50" s="15">
        <v>1.5</v>
      </c>
      <c r="W50" s="15">
        <v>1.5</v>
      </c>
      <c r="X50" s="15">
        <v>1.5</v>
      </c>
      <c r="Y50" s="15">
        <v>1.5</v>
      </c>
      <c r="Z50" s="7">
        <v>1.5</v>
      </c>
      <c r="AA50" s="15">
        <v>1.5</v>
      </c>
      <c r="AB50" s="15">
        <v>1.5</v>
      </c>
      <c r="AC50" s="15">
        <v>1.5</v>
      </c>
      <c r="AD50" s="15">
        <v>1.5</v>
      </c>
      <c r="AE50" s="15">
        <v>1.5</v>
      </c>
      <c r="AF50" s="15">
        <v>1.5</v>
      </c>
      <c r="AG50" s="17"/>
    </row>
    <row r="51" spans="1:33" ht="25.5">
      <c r="A51" s="76"/>
      <c r="B51" s="15"/>
      <c r="C51" s="15"/>
      <c r="D51" s="15"/>
      <c r="E51" s="15"/>
      <c r="F51" s="15"/>
      <c r="G51" s="15"/>
      <c r="H51" s="15"/>
      <c r="I51" s="7"/>
      <c r="J51" s="15"/>
      <c r="K51" s="26"/>
      <c r="L51" s="15"/>
      <c r="M51" s="15"/>
      <c r="N51" s="15"/>
      <c r="O51" s="15"/>
      <c r="P51" s="15"/>
      <c r="Q51" s="15"/>
      <c r="R51" s="15"/>
      <c r="S51" s="26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7"/>
    </row>
    <row r="52" spans="1:33" ht="25.5">
      <c r="A52" s="76" t="s">
        <v>15</v>
      </c>
      <c r="B52" s="15">
        <v>1</v>
      </c>
      <c r="C52" s="15">
        <v>1</v>
      </c>
      <c r="D52" s="15">
        <v>0.5</v>
      </c>
      <c r="E52" s="15">
        <v>1.8</v>
      </c>
      <c r="F52" s="15">
        <v>1.3</v>
      </c>
      <c r="G52" s="15">
        <v>1.3</v>
      </c>
      <c r="H52" s="15">
        <v>1.7</v>
      </c>
      <c r="I52" s="15">
        <v>0.4</v>
      </c>
      <c r="J52" s="15">
        <v>0</v>
      </c>
      <c r="K52" s="26">
        <v>0.5</v>
      </c>
      <c r="L52" s="15">
        <v>0.6</v>
      </c>
      <c r="M52" s="15">
        <v>0.9</v>
      </c>
      <c r="N52" s="15">
        <v>0.5</v>
      </c>
      <c r="O52" s="15">
        <v>0.8</v>
      </c>
      <c r="P52" s="15">
        <v>0.5</v>
      </c>
      <c r="Q52" s="15">
        <v>0.5</v>
      </c>
      <c r="R52" s="15">
        <v>1.3</v>
      </c>
      <c r="S52" s="26">
        <v>1</v>
      </c>
      <c r="T52" s="15">
        <v>0.8</v>
      </c>
      <c r="U52" s="15">
        <v>0.5</v>
      </c>
      <c r="V52" s="15">
        <v>0.5</v>
      </c>
      <c r="W52" s="15">
        <v>0.4</v>
      </c>
      <c r="X52" s="15">
        <v>0.5</v>
      </c>
      <c r="Y52" s="15">
        <v>0.4</v>
      </c>
      <c r="Z52" s="15">
        <v>0.5</v>
      </c>
      <c r="AA52" s="15">
        <v>0.6</v>
      </c>
      <c r="AB52" s="15">
        <v>1</v>
      </c>
      <c r="AC52" s="15">
        <v>1</v>
      </c>
      <c r="AD52" s="15">
        <v>0.3</v>
      </c>
      <c r="AE52" s="15">
        <v>0.5</v>
      </c>
      <c r="AF52" s="15">
        <v>1.2</v>
      </c>
      <c r="AG52" s="17"/>
    </row>
    <row r="53" spans="1:33" ht="25.5">
      <c r="A53" s="76"/>
      <c r="B53" s="15"/>
      <c r="C53" s="15"/>
      <c r="D53" s="15"/>
      <c r="E53" s="15"/>
      <c r="F53" s="15"/>
      <c r="G53" s="15"/>
      <c r="H53" s="15"/>
      <c r="I53" s="7"/>
      <c r="J53" s="15"/>
      <c r="K53" s="26"/>
      <c r="L53" s="15"/>
      <c r="M53" s="15"/>
      <c r="N53" s="15"/>
      <c r="O53" s="15"/>
      <c r="P53" s="15"/>
      <c r="Q53" s="15"/>
      <c r="R53" s="15"/>
      <c r="S53" s="26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7"/>
    </row>
    <row r="54" spans="1:33" ht="26.25" thickBot="1">
      <c r="A54" s="76" t="s">
        <v>12</v>
      </c>
      <c r="B54" s="119">
        <v>0</v>
      </c>
      <c r="C54" s="119">
        <v>0</v>
      </c>
      <c r="D54" s="15">
        <v>0</v>
      </c>
      <c r="E54" s="119">
        <v>0</v>
      </c>
      <c r="F54" s="15">
        <v>0</v>
      </c>
      <c r="G54" s="15">
        <v>0</v>
      </c>
      <c r="H54" s="15">
        <v>0</v>
      </c>
      <c r="I54" s="119">
        <v>0</v>
      </c>
      <c r="J54" s="119">
        <v>0</v>
      </c>
      <c r="K54" s="26">
        <v>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20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G54" s="109"/>
    </row>
    <row r="55" spans="1:33" ht="33.75">
      <c r="A55" s="76"/>
      <c r="B55" s="102"/>
      <c r="C55" s="102"/>
      <c r="D55" s="14"/>
      <c r="E55" s="12"/>
      <c r="F55" s="14"/>
      <c r="G55" s="14"/>
      <c r="H55" s="14"/>
      <c r="I55" s="12"/>
      <c r="J55" s="12"/>
      <c r="K55" s="94"/>
      <c r="L55" s="12"/>
      <c r="M55" s="12"/>
      <c r="N55" s="12"/>
      <c r="O55" s="12"/>
      <c r="P55" s="12"/>
      <c r="Q55" s="15"/>
      <c r="R55" s="15"/>
      <c r="S55" s="26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29" t="s">
        <v>40</v>
      </c>
    </row>
    <row r="56" spans="1:33" ht="34.5" thickBot="1">
      <c r="A56" s="76"/>
      <c r="B56" s="65">
        <f aca="true" t="shared" si="4" ref="B56:AF56">SUM(B48:B54)</f>
        <v>3</v>
      </c>
      <c r="C56" s="65">
        <f t="shared" si="4"/>
        <v>3.6</v>
      </c>
      <c r="D56" s="65">
        <f t="shared" si="4"/>
        <v>2.7</v>
      </c>
      <c r="E56" s="65">
        <f t="shared" si="4"/>
        <v>4.2</v>
      </c>
      <c r="F56" s="65">
        <f t="shared" si="4"/>
        <v>4</v>
      </c>
      <c r="G56" s="65">
        <f t="shared" si="4"/>
        <v>2.8</v>
      </c>
      <c r="H56" s="65">
        <f t="shared" si="4"/>
        <v>3.9000000000000004</v>
      </c>
      <c r="I56" s="65">
        <f t="shared" si="4"/>
        <v>3.6</v>
      </c>
      <c r="J56" s="65">
        <f t="shared" si="4"/>
        <v>3.3</v>
      </c>
      <c r="K56" s="66">
        <f t="shared" si="4"/>
        <v>4</v>
      </c>
      <c r="L56" s="65">
        <f t="shared" si="4"/>
        <v>3.8000000000000003</v>
      </c>
      <c r="M56" s="65">
        <f t="shared" si="4"/>
        <v>4.4</v>
      </c>
      <c r="N56" s="65">
        <f t="shared" si="4"/>
        <v>3.9</v>
      </c>
      <c r="O56" s="65">
        <f t="shared" si="4"/>
        <v>4.1</v>
      </c>
      <c r="P56" s="65">
        <f t="shared" si="4"/>
        <v>3.7</v>
      </c>
      <c r="Q56" s="65">
        <f t="shared" si="4"/>
        <v>3.7</v>
      </c>
      <c r="R56" s="65">
        <f t="shared" si="4"/>
        <v>4.9</v>
      </c>
      <c r="S56" s="66">
        <f t="shared" si="4"/>
        <v>4</v>
      </c>
      <c r="T56" s="65">
        <f t="shared" si="4"/>
        <v>4.4</v>
      </c>
      <c r="U56" s="65">
        <f t="shared" si="4"/>
        <v>4</v>
      </c>
      <c r="V56" s="65">
        <f t="shared" si="4"/>
        <v>3.7</v>
      </c>
      <c r="W56" s="65">
        <f t="shared" si="4"/>
        <v>3.9</v>
      </c>
      <c r="X56" s="65">
        <f t="shared" si="4"/>
        <v>3.9</v>
      </c>
      <c r="Y56" s="65">
        <f t="shared" si="4"/>
        <v>3.3</v>
      </c>
      <c r="Z56" s="65">
        <f t="shared" si="4"/>
        <v>3.9</v>
      </c>
      <c r="AA56" s="65">
        <f t="shared" si="4"/>
        <v>4</v>
      </c>
      <c r="AB56" s="65">
        <f t="shared" si="4"/>
        <v>4.5</v>
      </c>
      <c r="AC56" s="65">
        <f t="shared" si="4"/>
        <v>4.3</v>
      </c>
      <c r="AD56" s="65">
        <f t="shared" si="4"/>
        <v>3.4</v>
      </c>
      <c r="AE56" s="65">
        <f t="shared" si="4"/>
        <v>3.9</v>
      </c>
      <c r="AF56" s="65">
        <f t="shared" si="4"/>
        <v>4.5</v>
      </c>
      <c r="AG56" s="130">
        <f>SUM(B56:AE56)/31</f>
        <v>3.703225806451614</v>
      </c>
    </row>
    <row r="57" spans="1:34" ht="26.25">
      <c r="A57" s="111" t="s">
        <v>16</v>
      </c>
      <c r="B57" s="12"/>
      <c r="C57" s="12"/>
      <c r="D57" s="12"/>
      <c r="E57" s="12"/>
      <c r="F57" s="12"/>
      <c r="G57" s="12"/>
      <c r="H57" s="12"/>
      <c r="I57" s="12"/>
      <c r="J57" s="12"/>
      <c r="K57" s="17"/>
      <c r="L57" s="12"/>
      <c r="M57" s="12"/>
      <c r="N57" s="12"/>
      <c r="O57" s="12"/>
      <c r="P57" s="12"/>
      <c r="Q57" s="12"/>
      <c r="R57" s="12"/>
      <c r="S57" s="17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7"/>
      <c r="AH57" s="11"/>
    </row>
    <row r="58" spans="1:34" ht="25.5">
      <c r="A58" s="76"/>
      <c r="B58" s="12"/>
      <c r="C58" s="12"/>
      <c r="D58" s="12"/>
      <c r="E58" s="12"/>
      <c r="F58" s="12"/>
      <c r="G58" s="12"/>
      <c r="H58" s="12"/>
      <c r="I58" s="12"/>
      <c r="J58" s="12"/>
      <c r="K58" s="17"/>
      <c r="L58" s="12"/>
      <c r="M58" s="12"/>
      <c r="N58" s="12"/>
      <c r="O58" s="12"/>
      <c r="P58" s="12"/>
      <c r="Q58" s="12"/>
      <c r="R58" s="12"/>
      <c r="S58" s="26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6"/>
      <c r="AH58" s="11"/>
    </row>
    <row r="59" spans="1:33" ht="34.5" thickBot="1">
      <c r="A59" s="76" t="s">
        <v>5</v>
      </c>
      <c r="B59" s="126">
        <v>0.415</v>
      </c>
      <c r="C59" s="126">
        <v>0.364</v>
      </c>
      <c r="D59" s="126">
        <v>0.486</v>
      </c>
      <c r="E59" s="126">
        <v>0.498</v>
      </c>
      <c r="F59" s="126">
        <v>0.514</v>
      </c>
      <c r="G59" s="126">
        <v>0.466</v>
      </c>
      <c r="H59" s="126">
        <v>0.443</v>
      </c>
      <c r="I59" s="126">
        <v>0.372</v>
      </c>
      <c r="J59" s="126">
        <v>0.404</v>
      </c>
      <c r="K59" s="127">
        <v>0.403</v>
      </c>
      <c r="L59" s="126">
        <v>0.448</v>
      </c>
      <c r="M59" s="126">
        <v>0.415</v>
      </c>
      <c r="N59" s="126">
        <v>0.412</v>
      </c>
      <c r="O59" s="126">
        <v>0.44</v>
      </c>
      <c r="P59" s="126">
        <v>0.397</v>
      </c>
      <c r="Q59" s="126">
        <v>0.42</v>
      </c>
      <c r="R59" s="126">
        <v>0.432</v>
      </c>
      <c r="S59" s="127">
        <v>0.495</v>
      </c>
      <c r="T59" s="126">
        <v>0.386</v>
      </c>
      <c r="U59" s="126">
        <v>0.496</v>
      </c>
      <c r="V59" s="126">
        <v>0.474</v>
      </c>
      <c r="W59" s="126">
        <v>0.438</v>
      </c>
      <c r="X59" s="126">
        <v>0.349</v>
      </c>
      <c r="Y59" s="126">
        <v>0.367</v>
      </c>
      <c r="Z59" s="126">
        <v>0.416</v>
      </c>
      <c r="AA59" s="126">
        <v>0.45</v>
      </c>
      <c r="AB59" s="126">
        <v>0.458</v>
      </c>
      <c r="AC59" s="126">
        <v>0.361</v>
      </c>
      <c r="AD59" s="126">
        <v>0.381</v>
      </c>
      <c r="AE59" s="126">
        <v>0.387</v>
      </c>
      <c r="AF59" s="126">
        <v>0.414</v>
      </c>
      <c r="AG59" s="130">
        <f>SUM(B59:AE59)/31</f>
        <v>0.4124838709677421</v>
      </c>
    </row>
    <row r="60" spans="1:33" ht="25.5">
      <c r="A60" s="76"/>
      <c r="B60" s="12"/>
      <c r="C60" s="12"/>
      <c r="D60" s="12"/>
      <c r="E60" s="12"/>
      <c r="F60" s="12"/>
      <c r="G60" s="12"/>
      <c r="H60" s="12"/>
      <c r="I60" s="12"/>
      <c r="J60" s="12"/>
      <c r="K60" s="17"/>
      <c r="L60" s="12"/>
      <c r="M60" s="12"/>
      <c r="N60" s="12"/>
      <c r="O60" s="12"/>
      <c r="P60" s="12"/>
      <c r="Q60" s="12"/>
      <c r="R60" s="12"/>
      <c r="S60" s="17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7"/>
    </row>
    <row r="61" spans="1:33" ht="34.5" thickBot="1">
      <c r="A61" s="76" t="s">
        <v>17</v>
      </c>
      <c r="B61" s="15">
        <f aca="true" t="shared" si="5" ref="B61:AF61">SUM(B18+B31+B45+B56+B59)</f>
        <v>63.59693125806451</v>
      </c>
      <c r="C61" s="15">
        <f t="shared" si="5"/>
        <v>62.341488258064516</v>
      </c>
      <c r="D61" s="15">
        <f t="shared" si="5"/>
        <v>62.28662625806451</v>
      </c>
      <c r="E61" s="15">
        <f t="shared" si="5"/>
        <v>65.06235925806452</v>
      </c>
      <c r="F61" s="15">
        <f t="shared" si="5"/>
        <v>66.5032992580645</v>
      </c>
      <c r="G61" s="15">
        <f t="shared" si="5"/>
        <v>60.635315258064516</v>
      </c>
      <c r="H61" s="15">
        <f t="shared" si="5"/>
        <v>63.44401225806451</v>
      </c>
      <c r="I61" s="15">
        <f t="shared" si="5"/>
        <v>63.18990825806451</v>
      </c>
      <c r="J61" s="15">
        <f t="shared" si="5"/>
        <v>62.10361225806451</v>
      </c>
      <c r="K61" s="26">
        <f t="shared" si="5"/>
        <v>65.34883425806453</v>
      </c>
      <c r="L61" s="15">
        <f t="shared" si="5"/>
        <v>69.9107592580645</v>
      </c>
      <c r="M61" s="15">
        <f t="shared" si="5"/>
        <v>70.52913025806453</v>
      </c>
      <c r="N61" s="15">
        <f t="shared" si="5"/>
        <v>67.29652725806451</v>
      </c>
      <c r="O61" s="15">
        <f t="shared" si="5"/>
        <v>68.12208825806451</v>
      </c>
      <c r="P61" s="15">
        <f t="shared" si="5"/>
        <v>67.45155725806453</v>
      </c>
      <c r="Q61" s="15">
        <f t="shared" si="5"/>
        <v>64.96707425806453</v>
      </c>
      <c r="R61" s="15">
        <f t="shared" si="5"/>
        <v>73.28757125806452</v>
      </c>
      <c r="S61" s="26">
        <f t="shared" si="5"/>
        <v>71.10763125806452</v>
      </c>
      <c r="T61" s="15">
        <f t="shared" si="5"/>
        <v>69.35106925806451</v>
      </c>
      <c r="U61" s="15">
        <f t="shared" si="5"/>
        <v>67.87857125806451</v>
      </c>
      <c r="V61" s="15">
        <f t="shared" si="5"/>
        <v>73.51396525806453</v>
      </c>
      <c r="W61" s="15">
        <f t="shared" si="5"/>
        <v>63.198219258064505</v>
      </c>
      <c r="X61" s="15">
        <f t="shared" si="5"/>
        <v>65.18881425806453</v>
      </c>
      <c r="Y61" s="15">
        <f t="shared" si="5"/>
        <v>64.99448725806452</v>
      </c>
      <c r="Z61" s="15">
        <f t="shared" si="5"/>
        <v>68.58105925806451</v>
      </c>
      <c r="AA61" s="15">
        <f t="shared" si="5"/>
        <v>67.09504525806452</v>
      </c>
      <c r="AB61" s="15">
        <f t="shared" si="5"/>
        <v>67.92336225806451</v>
      </c>
      <c r="AC61" s="15">
        <f t="shared" si="5"/>
        <v>65.44106625806452</v>
      </c>
      <c r="AD61" s="15">
        <f t="shared" si="5"/>
        <v>66.15539725806451</v>
      </c>
      <c r="AE61" s="15">
        <f t="shared" si="5"/>
        <v>67.76668925806453</v>
      </c>
      <c r="AF61" s="15">
        <f t="shared" si="5"/>
        <v>71.36103225806453</v>
      </c>
      <c r="AG61" s="130">
        <f>SUM(B61:AE61)/31</f>
        <v>64.33137005619146</v>
      </c>
    </row>
    <row r="62" spans="1:33" ht="25.5">
      <c r="A62" s="76"/>
      <c r="B62" s="7"/>
      <c r="C62" s="11"/>
      <c r="D62" s="7"/>
      <c r="E62" s="15"/>
      <c r="F62" s="7"/>
      <c r="G62" s="7"/>
      <c r="H62" s="15"/>
      <c r="I62" s="15"/>
      <c r="J62" s="15"/>
      <c r="K62" s="26"/>
      <c r="L62" s="15"/>
      <c r="M62" s="15"/>
      <c r="N62" s="15"/>
      <c r="O62" s="15"/>
      <c r="P62" s="15"/>
      <c r="Q62" s="15"/>
      <c r="R62" s="15"/>
      <c r="S62" s="26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7"/>
    </row>
    <row r="63" spans="1:33" ht="34.5" thickBot="1">
      <c r="A63" s="76" t="s">
        <v>18</v>
      </c>
      <c r="B63" s="119">
        <f>-SUM(B27+B29+B42+B43+B52+B54)</f>
        <v>-1</v>
      </c>
      <c r="C63" s="119">
        <f aca="true" t="shared" si="6" ref="C63:AF63">-SUM(C27+C29+C42+C43+C52+C54)</f>
        <v>-1</v>
      </c>
      <c r="D63" s="119">
        <f t="shared" si="6"/>
        <v>-0.5</v>
      </c>
      <c r="E63" s="119">
        <f t="shared" si="6"/>
        <v>-1.8</v>
      </c>
      <c r="F63" s="119">
        <f t="shared" si="6"/>
        <v>-1.3</v>
      </c>
      <c r="G63" s="119">
        <f t="shared" si="6"/>
        <v>-1.38238</v>
      </c>
      <c r="H63" s="119">
        <f t="shared" si="6"/>
        <v>-1.7</v>
      </c>
      <c r="I63" s="119">
        <f t="shared" si="6"/>
        <v>-0.4</v>
      </c>
      <c r="J63" s="119">
        <f t="shared" si="6"/>
        <v>0</v>
      </c>
      <c r="K63" s="119">
        <f t="shared" si="6"/>
        <v>-0.5</v>
      </c>
      <c r="L63" s="119">
        <f t="shared" si="6"/>
        <v>-0.6</v>
      </c>
      <c r="M63" s="119">
        <f t="shared" si="6"/>
        <v>-0.9</v>
      </c>
      <c r="N63" s="119">
        <f t="shared" si="6"/>
        <v>-0.5</v>
      </c>
      <c r="O63" s="119">
        <f t="shared" si="6"/>
        <v>-0.8</v>
      </c>
      <c r="P63" s="119">
        <f t="shared" si="6"/>
        <v>-0.5</v>
      </c>
      <c r="Q63" s="119">
        <f t="shared" si="6"/>
        <v>-0.5</v>
      </c>
      <c r="R63" s="119">
        <f t="shared" si="6"/>
        <v>-1.3</v>
      </c>
      <c r="S63" s="119">
        <f t="shared" si="6"/>
        <v>-1</v>
      </c>
      <c r="T63" s="119">
        <f t="shared" si="6"/>
        <v>-0.8</v>
      </c>
      <c r="U63" s="119">
        <f t="shared" si="6"/>
        <v>-0.5</v>
      </c>
      <c r="V63" s="119">
        <f t="shared" si="6"/>
        <v>-0.5</v>
      </c>
      <c r="W63" s="119">
        <f t="shared" si="6"/>
        <v>-0.4</v>
      </c>
      <c r="X63" s="119">
        <f t="shared" si="6"/>
        <v>-0.5</v>
      </c>
      <c r="Y63" s="119">
        <f t="shared" si="6"/>
        <v>-0.4</v>
      </c>
      <c r="Z63" s="119">
        <f t="shared" si="6"/>
        <v>-0.5</v>
      </c>
      <c r="AA63" s="119">
        <f t="shared" si="6"/>
        <v>-0.6</v>
      </c>
      <c r="AB63" s="119">
        <f t="shared" si="6"/>
        <v>-1</v>
      </c>
      <c r="AC63" s="119">
        <f t="shared" si="6"/>
        <v>-1</v>
      </c>
      <c r="AD63" s="119">
        <f t="shared" si="6"/>
        <v>-0.323529</v>
      </c>
      <c r="AE63" s="119">
        <f t="shared" si="6"/>
        <v>-1.127872</v>
      </c>
      <c r="AF63" s="119">
        <f t="shared" si="6"/>
        <v>-1.2349999999999999</v>
      </c>
      <c r="AG63" s="130">
        <f>SUM(B63:AE63)/31</f>
        <v>-0.7527026129032257</v>
      </c>
    </row>
    <row r="64" spans="1:33" ht="33.75">
      <c r="A64" s="9"/>
      <c r="B64" s="8"/>
      <c r="C64" s="8"/>
      <c r="D64" s="104"/>
      <c r="E64" s="12"/>
      <c r="F64" s="8"/>
      <c r="G64" s="8"/>
      <c r="H64" s="12"/>
      <c r="I64" s="12"/>
      <c r="J64" s="12"/>
      <c r="K64" s="17"/>
      <c r="L64" s="12"/>
      <c r="M64" s="12"/>
      <c r="N64" s="12"/>
      <c r="O64" s="12"/>
      <c r="P64" s="12"/>
      <c r="Q64" s="15"/>
      <c r="R64" s="15"/>
      <c r="S64" s="26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29" t="s">
        <v>40</v>
      </c>
    </row>
    <row r="65" spans="1:33" ht="27" thickBot="1">
      <c r="A65" s="11" t="s">
        <v>25</v>
      </c>
      <c r="B65" s="65">
        <f aca="true" t="shared" si="7" ref="B65:AC65">SUM(B61:B63)</f>
        <v>62.59693125806451</v>
      </c>
      <c r="C65" s="65">
        <f t="shared" si="7"/>
        <v>61.341488258064516</v>
      </c>
      <c r="D65" s="65">
        <f t="shared" si="7"/>
        <v>61.78662625806451</v>
      </c>
      <c r="E65" s="65">
        <f t="shared" si="7"/>
        <v>63.26235925806452</v>
      </c>
      <c r="F65" s="65">
        <f t="shared" si="7"/>
        <v>65.2032992580645</v>
      </c>
      <c r="G65" s="65">
        <f t="shared" si="7"/>
        <v>59.25293525806452</v>
      </c>
      <c r="H65" s="65">
        <f t="shared" si="7"/>
        <v>61.74401225806451</v>
      </c>
      <c r="I65" s="65">
        <f t="shared" si="7"/>
        <v>62.789908258064514</v>
      </c>
      <c r="J65" s="65">
        <f t="shared" si="7"/>
        <v>62.10361225806451</v>
      </c>
      <c r="K65" s="66">
        <f t="shared" si="7"/>
        <v>64.84883425806453</v>
      </c>
      <c r="L65" s="65">
        <f t="shared" si="7"/>
        <v>69.31075925806451</v>
      </c>
      <c r="M65" s="65">
        <f t="shared" si="7"/>
        <v>69.62913025806452</v>
      </c>
      <c r="N65" s="65">
        <f t="shared" si="7"/>
        <v>66.79652725806451</v>
      </c>
      <c r="O65" s="65">
        <f t="shared" si="7"/>
        <v>67.32208825806451</v>
      </c>
      <c r="P65" s="65">
        <f t="shared" si="7"/>
        <v>66.95155725806453</v>
      </c>
      <c r="Q65" s="65">
        <f t="shared" si="7"/>
        <v>64.46707425806453</v>
      </c>
      <c r="R65" s="65">
        <f t="shared" si="7"/>
        <v>71.98757125806452</v>
      </c>
      <c r="S65" s="66">
        <f t="shared" si="7"/>
        <v>70.10763125806452</v>
      </c>
      <c r="T65" s="137">
        <f t="shared" si="7"/>
        <v>68.55106925806452</v>
      </c>
      <c r="U65" s="65">
        <f t="shared" si="7"/>
        <v>67.37857125806451</v>
      </c>
      <c r="V65" s="65">
        <f t="shared" si="7"/>
        <v>73.01396525806453</v>
      </c>
      <c r="W65" s="65">
        <f t="shared" si="7"/>
        <v>62.798219258064506</v>
      </c>
      <c r="X65" s="65">
        <f t="shared" si="7"/>
        <v>64.68881425806453</v>
      </c>
      <c r="Y65" s="65">
        <f t="shared" si="7"/>
        <v>64.59448725806452</v>
      </c>
      <c r="Z65" s="65">
        <f t="shared" si="7"/>
        <v>68.08105925806451</v>
      </c>
      <c r="AA65" s="65">
        <f t="shared" si="7"/>
        <v>66.49504525806452</v>
      </c>
      <c r="AB65" s="65">
        <f t="shared" si="7"/>
        <v>66.92336225806451</v>
      </c>
      <c r="AC65" s="65">
        <f t="shared" si="7"/>
        <v>64.44106625806452</v>
      </c>
      <c r="AD65" s="65">
        <f>SUM(AD61:AD63)</f>
        <v>65.83186825806452</v>
      </c>
      <c r="AE65" s="65">
        <f>SUM(AE61:AE63)</f>
        <v>66.63881725806453</v>
      </c>
      <c r="AF65" s="65">
        <f>SUM(AF61:AF63)</f>
        <v>70.12603225806453</v>
      </c>
      <c r="AG65" s="138">
        <f>SUM(B65:AF65)/31</f>
        <v>65.84079751612902</v>
      </c>
    </row>
    <row r="66" spans="1:33" ht="20.25">
      <c r="A66" s="11"/>
      <c r="B66" s="15"/>
      <c r="C66" s="7"/>
      <c r="D66" s="7"/>
      <c r="E66" s="7"/>
      <c r="F66" s="7"/>
      <c r="G66" s="7"/>
      <c r="H66" s="8"/>
      <c r="I66" s="12"/>
      <c r="J66" s="12"/>
      <c r="K66" s="12"/>
      <c r="L66" s="12"/>
      <c r="M66" s="12"/>
      <c r="N66" s="12"/>
      <c r="O66" s="12"/>
      <c r="P66" s="12"/>
      <c r="AG66" s="131"/>
    </row>
    <row r="67" spans="1:33" ht="20.25">
      <c r="A67" s="9" t="s">
        <v>22</v>
      </c>
      <c r="B67" s="9"/>
      <c r="C67" s="9"/>
      <c r="D67" s="9"/>
      <c r="E67" s="9"/>
      <c r="F67" s="9"/>
      <c r="G67" s="9"/>
      <c r="H67" s="9"/>
      <c r="I67" s="23"/>
      <c r="J67" s="23"/>
      <c r="K67" s="23"/>
      <c r="L67" s="23"/>
      <c r="M67" s="23"/>
      <c r="N67" s="23"/>
      <c r="O67" s="23"/>
      <c r="P67" s="23"/>
      <c r="Q67" s="8"/>
      <c r="R67" s="8"/>
      <c r="S67" s="9"/>
      <c r="T67" s="9"/>
      <c r="U67" s="9"/>
      <c r="V67" s="9"/>
      <c r="W67" s="9"/>
      <c r="X67" s="9"/>
      <c r="Y67" s="9"/>
      <c r="Z67" s="23"/>
      <c r="AA67" s="23"/>
      <c r="AB67" s="23"/>
      <c r="AC67" s="23"/>
      <c r="AD67" s="23"/>
      <c r="AE67" s="23"/>
      <c r="AF67" s="23"/>
      <c r="AG67" s="87"/>
    </row>
    <row r="68" spans="2:34" ht="2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20.25">
      <c r="A69" s="9"/>
      <c r="B69" s="9"/>
      <c r="C69" s="9"/>
      <c r="D69" s="9"/>
      <c r="E69" s="9"/>
      <c r="F69" s="9"/>
      <c r="G69" s="9"/>
      <c r="H69" s="9"/>
      <c r="I69" s="23"/>
      <c r="J69" s="23"/>
      <c r="K69" s="23"/>
      <c r="L69" s="23"/>
      <c r="M69" s="23"/>
      <c r="N69" s="23"/>
      <c r="O69" s="23"/>
      <c r="P69" s="23"/>
      <c r="Q69" s="8"/>
      <c r="R69" s="8"/>
      <c r="S69" s="9"/>
      <c r="T69" s="9"/>
      <c r="U69" s="9"/>
      <c r="V69" s="9"/>
      <c r="W69" s="9"/>
      <c r="X69" s="9"/>
      <c r="Y69" s="9"/>
      <c r="Z69" s="23"/>
      <c r="AA69" s="23"/>
      <c r="AB69" s="23"/>
      <c r="AC69" s="23"/>
      <c r="AD69" s="23"/>
      <c r="AE69" s="23"/>
      <c r="AF69" s="23"/>
      <c r="AG69" s="23"/>
      <c r="AH69" s="11"/>
    </row>
    <row r="70" spans="1:16" ht="20.25">
      <c r="A70" s="9"/>
      <c r="B70" s="9"/>
      <c r="C70" s="9"/>
      <c r="D70" s="9"/>
      <c r="E70" s="9"/>
      <c r="F70" s="9"/>
      <c r="G70" s="9"/>
      <c r="H70" s="9"/>
      <c r="I70" s="23"/>
      <c r="J70" s="23"/>
      <c r="K70" s="23"/>
      <c r="L70" s="23"/>
      <c r="M70" s="23"/>
      <c r="N70" s="23"/>
      <c r="O70" s="23"/>
      <c r="P70" s="23"/>
    </row>
    <row r="79" ht="20.25">
      <c r="AH79" s="11"/>
    </row>
    <row r="80" ht="20.25">
      <c r="AH80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36" right="0.26" top="0.53" bottom="0.49" header="0.5" footer="0.5"/>
  <pageSetup horizontalDpi="600" verticalDpi="600" orientation="landscape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33"/>
  <sheetViews>
    <sheetView tabSelected="1" zoomScale="50" zoomScaleNormal="50" workbookViewId="0" topLeftCell="F34">
      <selection activeCell="AG62" sqref="AG62"/>
    </sheetView>
  </sheetViews>
  <sheetFormatPr defaultColWidth="8.88671875" defaultRowHeight="15"/>
  <cols>
    <col min="1" max="1" width="31.4453125" style="0" customWidth="1"/>
    <col min="2" max="2" width="10.6640625" style="0" customWidth="1"/>
    <col min="3" max="3" width="9.77734375" style="0" customWidth="1"/>
    <col min="4" max="4" width="9.21484375" style="0" customWidth="1"/>
    <col min="5" max="5" width="9.88671875" style="0" customWidth="1"/>
    <col min="6" max="6" width="10.5546875" style="0" customWidth="1"/>
    <col min="7" max="8" width="8.3359375" style="0" customWidth="1"/>
    <col min="9" max="9" width="9.3359375" style="0" customWidth="1"/>
    <col min="11" max="11" width="9.3359375" style="0" customWidth="1"/>
    <col min="12" max="12" width="8.5546875" style="0" customWidth="1"/>
    <col min="13" max="13" width="9.10546875" style="0" customWidth="1"/>
    <col min="14" max="14" width="9.3359375" style="0" customWidth="1"/>
    <col min="15" max="16" width="8.6640625" style="0" customWidth="1"/>
    <col min="17" max="17" width="8.99609375" style="0" customWidth="1"/>
    <col min="18" max="18" width="9.21484375" style="0" customWidth="1"/>
    <col min="19" max="19" width="9.77734375" style="0" customWidth="1"/>
    <col min="20" max="20" width="8.6640625" style="0" customWidth="1"/>
    <col min="21" max="21" width="8.99609375" style="0" customWidth="1"/>
    <col min="22" max="22" width="9.3359375" style="0" customWidth="1"/>
    <col min="23" max="24" width="9.10546875" style="0" customWidth="1"/>
    <col min="25" max="25" width="9.5546875" style="0" customWidth="1"/>
    <col min="26" max="26" width="8.77734375" style="0" customWidth="1"/>
    <col min="27" max="27" width="10.10546875" style="0" customWidth="1"/>
    <col min="28" max="28" width="9.88671875" style="0" customWidth="1"/>
    <col min="29" max="29" width="8.77734375" style="0" customWidth="1"/>
    <col min="30" max="30" width="9.4453125" style="0" customWidth="1"/>
    <col min="31" max="31" width="9.21484375" style="0" customWidth="1"/>
    <col min="32" max="32" width="10.21484375" style="0" customWidth="1"/>
    <col min="33" max="33" width="14.6640625" style="0" customWidth="1"/>
  </cols>
  <sheetData>
    <row r="1" spans="1:34" ht="25.5" customHeight="1">
      <c r="A1" s="164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34" ht="25.5" customHeight="1">
      <c r="A2" s="164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4" ht="25.5" customHeight="1">
      <c r="A3" s="161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ht="25.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25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25.5" customHeight="1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25.5" customHeight="1">
      <c r="A7" s="69" t="s">
        <v>26</v>
      </c>
      <c r="B7" s="70"/>
      <c r="C7" s="70"/>
      <c r="D7" s="7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5.5" customHeight="1">
      <c r="A8" s="69">
        <v>38930</v>
      </c>
      <c r="B8" s="70"/>
      <c r="C8" s="70"/>
      <c r="D8" s="7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5.5" customHeight="1">
      <c r="A9" s="71" t="s">
        <v>23</v>
      </c>
      <c r="B9" s="72"/>
      <c r="C9" s="72"/>
      <c r="D9" s="7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/>
      <c r="AA9" s="4"/>
      <c r="AB9" s="5"/>
      <c r="AC9" s="5"/>
      <c r="AD9" s="5"/>
      <c r="AE9" s="5"/>
      <c r="AF9" s="5"/>
      <c r="AG9" s="5"/>
      <c r="AH9" s="3"/>
    </row>
    <row r="10" spans="1:34" ht="25.5" customHeight="1">
      <c r="A10" s="7"/>
      <c r="B10" s="74" t="s">
        <v>32</v>
      </c>
      <c r="C10" s="74" t="s">
        <v>33</v>
      </c>
      <c r="D10" s="74" t="s">
        <v>34</v>
      </c>
      <c r="E10" s="74" t="s">
        <v>34</v>
      </c>
      <c r="F10" s="74" t="s">
        <v>35</v>
      </c>
      <c r="G10" s="74" t="s">
        <v>32</v>
      </c>
      <c r="H10" s="74" t="s">
        <v>36</v>
      </c>
      <c r="I10" s="74" t="s">
        <v>32</v>
      </c>
      <c r="J10" s="74" t="s">
        <v>33</v>
      </c>
      <c r="K10" s="74" t="s">
        <v>34</v>
      </c>
      <c r="L10" s="74" t="s">
        <v>34</v>
      </c>
      <c r="M10" s="74" t="s">
        <v>35</v>
      </c>
      <c r="N10" s="74" t="s">
        <v>32</v>
      </c>
      <c r="O10" s="74" t="s">
        <v>36</v>
      </c>
      <c r="P10" s="74" t="s">
        <v>32</v>
      </c>
      <c r="Q10" s="74" t="s">
        <v>33</v>
      </c>
      <c r="R10" s="74" t="s">
        <v>34</v>
      </c>
      <c r="S10" s="74" t="s">
        <v>34</v>
      </c>
      <c r="T10" s="74" t="s">
        <v>35</v>
      </c>
      <c r="U10" s="74" t="s">
        <v>32</v>
      </c>
      <c r="V10" s="74" t="s">
        <v>36</v>
      </c>
      <c r="W10" s="74" t="s">
        <v>32</v>
      </c>
      <c r="X10" s="74" t="s">
        <v>33</v>
      </c>
      <c r="Y10" s="74" t="s">
        <v>34</v>
      </c>
      <c r="Z10" s="74" t="s">
        <v>34</v>
      </c>
      <c r="AA10" s="74" t="s">
        <v>35</v>
      </c>
      <c r="AB10" s="74" t="s">
        <v>32</v>
      </c>
      <c r="AC10" s="74" t="s">
        <v>36</v>
      </c>
      <c r="AD10" s="74" t="s">
        <v>32</v>
      </c>
      <c r="AE10" s="74" t="s">
        <v>33</v>
      </c>
      <c r="AF10" s="74" t="s">
        <v>34</v>
      </c>
      <c r="AG10" s="8"/>
      <c r="AH10" s="8"/>
    </row>
    <row r="11" spans="1:34" ht="25.5" customHeight="1">
      <c r="A11" s="9"/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3">
        <v>10</v>
      </c>
      <c r="L11" s="132">
        <v>11</v>
      </c>
      <c r="M11" s="132">
        <v>12</v>
      </c>
      <c r="N11" s="132">
        <v>13</v>
      </c>
      <c r="O11" s="132">
        <v>14</v>
      </c>
      <c r="P11" s="132">
        <v>15</v>
      </c>
      <c r="Q11" s="134">
        <v>16</v>
      </c>
      <c r="R11" s="134">
        <v>17</v>
      </c>
      <c r="S11" s="135">
        <v>18</v>
      </c>
      <c r="T11" s="136">
        <v>19</v>
      </c>
      <c r="U11" s="136">
        <v>20</v>
      </c>
      <c r="V11" s="136">
        <v>21</v>
      </c>
      <c r="W11" s="136">
        <v>22</v>
      </c>
      <c r="X11" s="136">
        <v>23</v>
      </c>
      <c r="Y11" s="136">
        <v>24</v>
      </c>
      <c r="Z11" s="134">
        <v>25</v>
      </c>
      <c r="AA11" s="134">
        <v>26</v>
      </c>
      <c r="AB11" s="134">
        <v>27</v>
      </c>
      <c r="AC11" s="134">
        <v>28</v>
      </c>
      <c r="AD11" s="134">
        <v>29</v>
      </c>
      <c r="AE11" s="134">
        <v>30</v>
      </c>
      <c r="AF11" s="134">
        <v>31</v>
      </c>
      <c r="AG11" s="20"/>
      <c r="AH11" s="3"/>
    </row>
    <row r="12" spans="1:34" ht="25.5" customHeight="1">
      <c r="A12" s="139" t="s">
        <v>1</v>
      </c>
      <c r="B12" s="38"/>
      <c r="C12" s="38"/>
      <c r="D12" s="38"/>
      <c r="E12" s="38"/>
      <c r="F12" s="38"/>
      <c r="G12" s="38"/>
      <c r="H12" s="38"/>
      <c r="I12" s="39"/>
      <c r="J12" s="39"/>
      <c r="K12" s="40"/>
      <c r="L12" s="39"/>
      <c r="M12" s="39"/>
      <c r="N12" s="39"/>
      <c r="O12" s="39"/>
      <c r="P12" s="39"/>
      <c r="Q12" s="41"/>
      <c r="R12" s="41"/>
      <c r="S12" s="42"/>
      <c r="T12" s="43"/>
      <c r="U12" s="43"/>
      <c r="V12" s="43"/>
      <c r="W12" s="43"/>
      <c r="X12" s="43"/>
      <c r="Y12" s="43"/>
      <c r="Z12" s="41"/>
      <c r="AA12" s="41"/>
      <c r="AB12" s="41"/>
      <c r="AC12" s="41"/>
      <c r="AD12" s="41"/>
      <c r="AE12" s="41"/>
      <c r="AF12" s="41"/>
      <c r="AG12" s="12"/>
      <c r="AH12" s="4"/>
    </row>
    <row r="13" spans="1:34" ht="25.5" customHeight="1">
      <c r="A13" s="82"/>
      <c r="B13" s="43"/>
      <c r="C13" s="43"/>
      <c r="D13" s="43"/>
      <c r="E13" s="43"/>
      <c r="F13" s="43"/>
      <c r="G13" s="43"/>
      <c r="H13" s="43"/>
      <c r="I13" s="41"/>
      <c r="J13" s="41"/>
      <c r="K13" s="44"/>
      <c r="L13" s="41"/>
      <c r="M13" s="41"/>
      <c r="N13" s="41"/>
      <c r="O13" s="41"/>
      <c r="P13" s="41"/>
      <c r="Q13" s="41"/>
      <c r="R13" s="41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2"/>
      <c r="AH13" s="6"/>
    </row>
    <row r="14" spans="1:34" ht="25.5" customHeight="1">
      <c r="A14" s="82" t="s">
        <v>2</v>
      </c>
      <c r="B14" s="12">
        <v>7.064</v>
      </c>
      <c r="C14" s="12">
        <v>7.107</v>
      </c>
      <c r="D14" s="12">
        <v>7.984</v>
      </c>
      <c r="E14" s="12">
        <v>7.955</v>
      </c>
      <c r="F14" s="12">
        <v>6.657</v>
      </c>
      <c r="G14" s="12">
        <v>6.916</v>
      </c>
      <c r="H14" s="12">
        <v>6.322</v>
      </c>
      <c r="I14" s="12">
        <v>6.581</v>
      </c>
      <c r="J14" s="12">
        <v>6.504</v>
      </c>
      <c r="K14" s="17">
        <v>6.717</v>
      </c>
      <c r="L14" s="12">
        <v>7.993</v>
      </c>
      <c r="M14" s="12">
        <v>7.658</v>
      </c>
      <c r="N14" s="12">
        <v>7.658</v>
      </c>
      <c r="O14" s="12">
        <v>8.086</v>
      </c>
      <c r="P14" s="12">
        <v>7.639</v>
      </c>
      <c r="Q14" s="12">
        <v>7.988</v>
      </c>
      <c r="R14" s="12">
        <v>8.378</v>
      </c>
      <c r="S14" s="17">
        <v>7.82</v>
      </c>
      <c r="T14" s="12">
        <v>8.332</v>
      </c>
      <c r="U14" s="12">
        <v>7.103</v>
      </c>
      <c r="V14" s="12">
        <v>8.318</v>
      </c>
      <c r="W14" s="12">
        <v>8.244</v>
      </c>
      <c r="X14" s="12">
        <v>8.17</v>
      </c>
      <c r="Y14" s="12">
        <v>7.819</v>
      </c>
      <c r="Z14" s="12">
        <v>7.818</v>
      </c>
      <c r="AA14" s="12">
        <v>7.402</v>
      </c>
      <c r="AB14" s="12">
        <v>7.71</v>
      </c>
      <c r="AC14" s="12">
        <v>7.976</v>
      </c>
      <c r="AD14" s="12">
        <v>7.758</v>
      </c>
      <c r="AE14" s="12">
        <v>8.009</v>
      </c>
      <c r="AF14" s="12">
        <v>7.989</v>
      </c>
      <c r="AG14" s="12"/>
      <c r="AH14" s="7"/>
    </row>
    <row r="15" spans="1:34" ht="25.5" customHeight="1">
      <c r="A15" s="82"/>
      <c r="B15" s="12"/>
      <c r="C15" s="12"/>
      <c r="D15" s="12"/>
      <c r="E15" s="12"/>
      <c r="F15" s="12"/>
      <c r="G15" s="12"/>
      <c r="H15" s="12"/>
      <c r="I15" s="12"/>
      <c r="J15" s="12"/>
      <c r="K15" s="17"/>
      <c r="L15" s="12"/>
      <c r="M15" s="12"/>
      <c r="N15" s="12"/>
      <c r="O15" s="12"/>
      <c r="P15" s="12"/>
      <c r="Q15" s="12"/>
      <c r="R15" s="12"/>
      <c r="S15" s="17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7"/>
    </row>
    <row r="16" spans="1:34" ht="25.5" customHeight="1" thickBot="1">
      <c r="A16" s="82" t="s">
        <v>3</v>
      </c>
      <c r="B16" s="12">
        <v>17.418</v>
      </c>
      <c r="C16" s="12">
        <v>14.487</v>
      </c>
      <c r="D16" s="12">
        <v>17.056</v>
      </c>
      <c r="E16" s="13">
        <v>17.635</v>
      </c>
      <c r="F16" s="13">
        <v>15.248</v>
      </c>
      <c r="G16" s="13">
        <v>15.963</v>
      </c>
      <c r="H16" s="13">
        <v>15.563</v>
      </c>
      <c r="I16" s="13">
        <v>16.24</v>
      </c>
      <c r="J16" s="12">
        <v>17.273</v>
      </c>
      <c r="K16" s="17">
        <v>15.498</v>
      </c>
      <c r="L16" s="13">
        <v>16.418</v>
      </c>
      <c r="M16" s="13">
        <v>16.678</v>
      </c>
      <c r="N16" s="13">
        <v>16.959</v>
      </c>
      <c r="O16" s="13">
        <v>16.35</v>
      </c>
      <c r="P16" s="13">
        <v>18.792</v>
      </c>
      <c r="Q16" s="13">
        <v>14.493</v>
      </c>
      <c r="R16" s="13">
        <v>21.085</v>
      </c>
      <c r="S16" s="25">
        <v>12.479</v>
      </c>
      <c r="T16" s="13">
        <v>15.923</v>
      </c>
      <c r="U16" s="13">
        <v>15.535</v>
      </c>
      <c r="V16" s="13">
        <v>17.868</v>
      </c>
      <c r="W16" s="13">
        <v>19.119</v>
      </c>
      <c r="X16" s="13">
        <v>17.996</v>
      </c>
      <c r="Y16" s="13">
        <v>14.601</v>
      </c>
      <c r="Z16" s="13">
        <v>15.297</v>
      </c>
      <c r="AA16" s="13">
        <v>15.914</v>
      </c>
      <c r="AB16" s="13">
        <v>13.832</v>
      </c>
      <c r="AC16" s="13">
        <v>15.332</v>
      </c>
      <c r="AD16" s="13">
        <v>13.339</v>
      </c>
      <c r="AE16" s="13">
        <v>13.803</v>
      </c>
      <c r="AF16" s="13">
        <v>13.631</v>
      </c>
      <c r="AG16" s="29"/>
      <c r="AH16" s="27"/>
    </row>
    <row r="17" spans="1:34" ht="25.5" customHeight="1">
      <c r="A17" s="82"/>
      <c r="B17" s="14"/>
      <c r="C17" s="14"/>
      <c r="D17" s="14"/>
      <c r="E17" s="12"/>
      <c r="F17" s="12"/>
      <c r="G17" s="12"/>
      <c r="H17" s="12"/>
      <c r="I17" s="12"/>
      <c r="J17" s="14"/>
      <c r="K17" s="94"/>
      <c r="L17" s="12"/>
      <c r="M17" s="12"/>
      <c r="N17" s="12"/>
      <c r="O17" s="12"/>
      <c r="P17" s="12"/>
      <c r="Q17" s="12"/>
      <c r="R17" s="12"/>
      <c r="S17" s="1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48" t="s">
        <v>40</v>
      </c>
      <c r="AH17" s="11"/>
    </row>
    <row r="18" spans="1:34" ht="25.5" customHeight="1" thickBot="1">
      <c r="A18" s="82"/>
      <c r="B18" s="95">
        <f aca="true" t="shared" si="0" ref="B18:AF18">SUM(B14:B16)</f>
        <v>24.482</v>
      </c>
      <c r="C18" s="95">
        <f t="shared" si="0"/>
        <v>21.594</v>
      </c>
      <c r="D18" s="95">
        <f t="shared" si="0"/>
        <v>25.04</v>
      </c>
      <c r="E18" s="95">
        <f t="shared" si="0"/>
        <v>25.590000000000003</v>
      </c>
      <c r="F18" s="95">
        <f t="shared" si="0"/>
        <v>21.905</v>
      </c>
      <c r="G18" s="95">
        <f t="shared" si="0"/>
        <v>22.878999999999998</v>
      </c>
      <c r="H18" s="95">
        <f t="shared" si="0"/>
        <v>21.885</v>
      </c>
      <c r="I18" s="95">
        <f t="shared" si="0"/>
        <v>22.820999999999998</v>
      </c>
      <c r="J18" s="95">
        <f t="shared" si="0"/>
        <v>23.777</v>
      </c>
      <c r="K18" s="96">
        <f t="shared" si="0"/>
        <v>22.215</v>
      </c>
      <c r="L18" s="95">
        <f t="shared" si="0"/>
        <v>24.411</v>
      </c>
      <c r="M18" s="95">
        <f t="shared" si="0"/>
        <v>24.336000000000002</v>
      </c>
      <c r="N18" s="95">
        <f t="shared" si="0"/>
        <v>24.617</v>
      </c>
      <c r="O18" s="95">
        <f t="shared" si="0"/>
        <v>24.436</v>
      </c>
      <c r="P18" s="95">
        <f t="shared" si="0"/>
        <v>26.431</v>
      </c>
      <c r="Q18" s="95">
        <f t="shared" si="0"/>
        <v>22.481</v>
      </c>
      <c r="R18" s="95">
        <f t="shared" si="0"/>
        <v>29.463</v>
      </c>
      <c r="S18" s="96">
        <f t="shared" si="0"/>
        <v>20.299</v>
      </c>
      <c r="T18" s="95">
        <f t="shared" si="0"/>
        <v>24.255000000000003</v>
      </c>
      <c r="U18" s="95">
        <f t="shared" si="0"/>
        <v>22.637999999999998</v>
      </c>
      <c r="V18" s="95">
        <f t="shared" si="0"/>
        <v>26.186</v>
      </c>
      <c r="W18" s="95">
        <f t="shared" si="0"/>
        <v>27.363</v>
      </c>
      <c r="X18" s="95">
        <f t="shared" si="0"/>
        <v>26.165999999999997</v>
      </c>
      <c r="Y18" s="95">
        <f t="shared" si="0"/>
        <v>22.42</v>
      </c>
      <c r="Z18" s="95">
        <f t="shared" si="0"/>
        <v>23.115000000000002</v>
      </c>
      <c r="AA18" s="95">
        <f t="shared" si="0"/>
        <v>23.316</v>
      </c>
      <c r="AB18" s="95">
        <f t="shared" si="0"/>
        <v>21.542</v>
      </c>
      <c r="AC18" s="95">
        <f t="shared" si="0"/>
        <v>23.308</v>
      </c>
      <c r="AD18" s="95">
        <f t="shared" si="0"/>
        <v>21.097</v>
      </c>
      <c r="AE18" s="95">
        <f t="shared" si="0"/>
        <v>21.812</v>
      </c>
      <c r="AF18" s="95">
        <f t="shared" si="0"/>
        <v>21.62</v>
      </c>
      <c r="AG18" s="149">
        <f>SUM(B18:AF18)/31</f>
        <v>23.661290322580644</v>
      </c>
      <c r="AH18" s="27"/>
    </row>
    <row r="19" spans="1:34" ht="25.5" customHeight="1">
      <c r="A19" s="139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7"/>
      <c r="L19" s="12"/>
      <c r="M19" s="12"/>
      <c r="N19" s="12"/>
      <c r="O19" s="12"/>
      <c r="P19" s="12"/>
      <c r="Q19" s="12"/>
      <c r="R19" s="12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7"/>
      <c r="AH19" s="27"/>
    </row>
    <row r="20" spans="1:34" ht="25.5" customHeight="1">
      <c r="A20" s="82"/>
      <c r="B20" s="12"/>
      <c r="C20" s="12"/>
      <c r="D20" s="12"/>
      <c r="E20" s="12"/>
      <c r="F20" s="12"/>
      <c r="G20" s="12"/>
      <c r="H20" s="12"/>
      <c r="I20" s="12"/>
      <c r="J20" s="12"/>
      <c r="K20" s="17"/>
      <c r="L20" s="12"/>
      <c r="M20" s="12"/>
      <c r="N20" s="12"/>
      <c r="O20" s="12"/>
      <c r="P20" s="12"/>
      <c r="Q20" s="12"/>
      <c r="R20" s="12"/>
      <c r="S20" s="2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7"/>
      <c r="AH20" s="27"/>
    </row>
    <row r="21" spans="1:34" ht="25.5" customHeight="1">
      <c r="A21" s="82" t="s">
        <v>21</v>
      </c>
      <c r="B21" s="98">
        <v>17.469011</v>
      </c>
      <c r="C21" s="98">
        <v>17.71586</v>
      </c>
      <c r="D21" s="98">
        <v>16.805104</v>
      </c>
      <c r="E21" s="98">
        <v>18.523082</v>
      </c>
      <c r="F21" s="98">
        <v>17.968912</v>
      </c>
      <c r="G21" s="98">
        <v>18.357828</v>
      </c>
      <c r="H21" s="98">
        <v>18.520844</v>
      </c>
      <c r="I21" s="98">
        <v>17.345827</v>
      </c>
      <c r="J21" s="58">
        <v>16.62347</v>
      </c>
      <c r="K21" s="59">
        <v>17.535031</v>
      </c>
      <c r="L21" s="58">
        <v>16.240955</v>
      </c>
      <c r="M21" s="58">
        <v>16.711117</v>
      </c>
      <c r="N21" s="58">
        <v>17.306447</v>
      </c>
      <c r="O21" s="58">
        <v>18.174035</v>
      </c>
      <c r="P21" s="58">
        <v>17.44129</v>
      </c>
      <c r="Q21" s="58">
        <v>16.75074</v>
      </c>
      <c r="R21" s="58">
        <v>17.338224</v>
      </c>
      <c r="S21" s="59">
        <v>17.972679</v>
      </c>
      <c r="T21" s="58">
        <v>17.769663</v>
      </c>
      <c r="U21" s="58">
        <v>17.60954</v>
      </c>
      <c r="V21" s="58">
        <v>17.762736</v>
      </c>
      <c r="W21" s="58">
        <v>17.994744</v>
      </c>
      <c r="X21" s="58">
        <v>18.097523</v>
      </c>
      <c r="Y21" s="58">
        <v>17.807556</v>
      </c>
      <c r="Z21" s="58">
        <v>17.345352</v>
      </c>
      <c r="AA21" s="58">
        <v>17.987775</v>
      </c>
      <c r="AB21" s="58">
        <v>16.074826</v>
      </c>
      <c r="AC21" s="58">
        <v>18.304573</v>
      </c>
      <c r="AD21" s="58">
        <v>16.524016</v>
      </c>
      <c r="AE21" s="58">
        <v>13.420711</v>
      </c>
      <c r="AF21" s="58">
        <v>13.669393</v>
      </c>
      <c r="AG21" s="17"/>
      <c r="AH21" s="27"/>
    </row>
    <row r="22" spans="1:34" ht="25.5" customHeight="1">
      <c r="A22" s="82"/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8"/>
      <c r="M22" s="58"/>
      <c r="N22" s="58"/>
      <c r="O22" s="58"/>
      <c r="P22" s="58"/>
      <c r="Q22" s="58"/>
      <c r="R22" s="58"/>
      <c r="S22" s="59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17"/>
      <c r="AH22" s="27"/>
    </row>
    <row r="23" spans="1:34" ht="25.5" customHeight="1">
      <c r="A23" s="83" t="s">
        <v>37</v>
      </c>
      <c r="B23" s="58">
        <v>0.693482</v>
      </c>
      <c r="C23" s="58">
        <v>1.272613</v>
      </c>
      <c r="D23" s="58">
        <v>0.959457</v>
      </c>
      <c r="E23" s="58">
        <v>0.95476</v>
      </c>
      <c r="F23" s="58">
        <v>0.961402</v>
      </c>
      <c r="G23" s="58">
        <v>0.96</v>
      </c>
      <c r="H23" s="58">
        <v>0.955817</v>
      </c>
      <c r="I23" s="58">
        <v>0.957586</v>
      </c>
      <c r="J23" s="58">
        <v>0.832824</v>
      </c>
      <c r="K23" s="59">
        <v>0.502078</v>
      </c>
      <c r="L23" s="58">
        <v>0.674237</v>
      </c>
      <c r="M23" s="58">
        <v>0.954521</v>
      </c>
      <c r="N23" s="58">
        <v>0.845977</v>
      </c>
      <c r="O23" s="58">
        <v>1.048163</v>
      </c>
      <c r="P23" s="58">
        <v>0.957752</v>
      </c>
      <c r="Q23" s="58">
        <v>1.052124</v>
      </c>
      <c r="R23" s="58">
        <v>0.852464</v>
      </c>
      <c r="S23" s="59">
        <v>0.946192</v>
      </c>
      <c r="T23" s="58">
        <v>0.953742</v>
      </c>
      <c r="U23" s="58">
        <v>0.946344</v>
      </c>
      <c r="V23" s="58">
        <v>0.944058</v>
      </c>
      <c r="W23" s="58">
        <v>0.950832</v>
      </c>
      <c r="X23" s="58">
        <v>0.944011</v>
      </c>
      <c r="Y23" s="58">
        <v>0.938696</v>
      </c>
      <c r="Z23" s="58">
        <v>0.947368</v>
      </c>
      <c r="AA23" s="58">
        <v>0.942765</v>
      </c>
      <c r="AB23" s="58">
        <v>0.9511</v>
      </c>
      <c r="AC23" s="58">
        <v>0.950226</v>
      </c>
      <c r="AD23" s="58">
        <v>0.95232</v>
      </c>
      <c r="AE23" s="58">
        <v>0.805424</v>
      </c>
      <c r="AF23" s="58">
        <v>0.962308</v>
      </c>
      <c r="AG23" s="17">
        <f>SUM(B23:AF23)</f>
        <v>28.570642999999997</v>
      </c>
      <c r="AH23" s="27"/>
    </row>
    <row r="24" spans="1:34" ht="25.5" customHeight="1">
      <c r="A24" s="82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8"/>
      <c r="M24" s="58"/>
      <c r="N24" s="58"/>
      <c r="O24" s="58"/>
      <c r="P24" s="58"/>
      <c r="Q24" s="58"/>
      <c r="R24" s="58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17"/>
      <c r="AH24" s="27"/>
    </row>
    <row r="25" spans="1:34" ht="25.5" customHeight="1">
      <c r="A25" s="82" t="s">
        <v>6</v>
      </c>
      <c r="B25" s="58">
        <v>3.725896</v>
      </c>
      <c r="C25" s="58">
        <v>3.66473</v>
      </c>
      <c r="D25" s="58">
        <v>3.592918</v>
      </c>
      <c r="E25" s="58">
        <v>3.790375</v>
      </c>
      <c r="F25" s="58">
        <v>3.344224</v>
      </c>
      <c r="G25" s="58">
        <v>3.405809</v>
      </c>
      <c r="H25" s="58">
        <v>4.032825</v>
      </c>
      <c r="I25" s="58">
        <v>3.632211</v>
      </c>
      <c r="J25" s="58">
        <v>3.720594</v>
      </c>
      <c r="K25" s="59">
        <v>3.693466</v>
      </c>
      <c r="L25" s="58">
        <v>3.693466</v>
      </c>
      <c r="M25" s="58">
        <v>3.637842</v>
      </c>
      <c r="N25" s="58">
        <v>3.603051</v>
      </c>
      <c r="O25" s="58">
        <v>3.758097</v>
      </c>
      <c r="P25" s="58">
        <v>3.70717</v>
      </c>
      <c r="Q25" s="58">
        <v>3.733297</v>
      </c>
      <c r="R25" s="58">
        <v>3.592474</v>
      </c>
      <c r="S25" s="59">
        <v>3.712022</v>
      </c>
      <c r="T25" s="58">
        <v>3.719</v>
      </c>
      <c r="U25" s="58">
        <v>3.701996</v>
      </c>
      <c r="V25" s="58">
        <v>3.779618</v>
      </c>
      <c r="W25" s="58">
        <v>3.63744</v>
      </c>
      <c r="X25" s="58">
        <v>3.728895</v>
      </c>
      <c r="Y25" s="58">
        <v>3.58287</v>
      </c>
      <c r="Z25" s="58">
        <v>3.676259</v>
      </c>
      <c r="AA25" s="58">
        <v>3.648601</v>
      </c>
      <c r="AB25" s="58">
        <v>3.620862</v>
      </c>
      <c r="AC25" s="58">
        <v>3.738115</v>
      </c>
      <c r="AD25" s="58">
        <v>3.643336</v>
      </c>
      <c r="AE25" s="58">
        <v>2.918919</v>
      </c>
      <c r="AF25" s="58">
        <v>3.499239</v>
      </c>
      <c r="AG25" s="17"/>
      <c r="AH25" s="27"/>
    </row>
    <row r="26" spans="1:34" ht="25.5" customHeight="1">
      <c r="A26" s="82"/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58"/>
      <c r="M26" s="58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17"/>
      <c r="AH26" s="27"/>
    </row>
    <row r="27" spans="1:34" ht="25.5" customHeight="1">
      <c r="A27" s="82" t="s">
        <v>7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17"/>
      <c r="AH27" s="27"/>
    </row>
    <row r="28" spans="1:34" ht="25.5" customHeight="1">
      <c r="A28" s="82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8"/>
      <c r="M28" s="58"/>
      <c r="N28" s="58"/>
      <c r="O28" s="58"/>
      <c r="P28" s="58"/>
      <c r="Q28" s="58"/>
      <c r="R28" s="58"/>
      <c r="S28" s="5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17"/>
      <c r="AH28" s="27"/>
    </row>
    <row r="29" spans="1:34" ht="25.5" customHeight="1" thickBot="1">
      <c r="A29" s="82" t="s">
        <v>8</v>
      </c>
      <c r="B29" s="58">
        <v>0.806604</v>
      </c>
      <c r="C29" s="58">
        <v>0.85</v>
      </c>
      <c r="D29" s="58">
        <v>1.200557</v>
      </c>
      <c r="E29" s="58">
        <v>1.086</v>
      </c>
      <c r="F29" s="58">
        <v>1.225</v>
      </c>
      <c r="G29" s="58">
        <v>1.071</v>
      </c>
      <c r="H29" s="58">
        <v>0.571007</v>
      </c>
      <c r="I29" s="58">
        <v>0.927356</v>
      </c>
      <c r="J29" s="58">
        <v>0.992226</v>
      </c>
      <c r="K29" s="59">
        <v>0.923264</v>
      </c>
      <c r="L29" s="58">
        <v>0.923264</v>
      </c>
      <c r="M29" s="58">
        <v>1.016471</v>
      </c>
      <c r="N29" s="58">
        <v>1.007595</v>
      </c>
      <c r="O29" s="58">
        <v>0.995483</v>
      </c>
      <c r="P29" s="58">
        <v>0.995294</v>
      </c>
      <c r="Q29" s="58">
        <v>0.990309</v>
      </c>
      <c r="R29" s="58">
        <v>0.993956</v>
      </c>
      <c r="S29" s="59">
        <v>1.006797</v>
      </c>
      <c r="T29" s="58">
        <v>1.013296</v>
      </c>
      <c r="U29" s="58">
        <v>1.004103</v>
      </c>
      <c r="V29" s="58">
        <v>1.000661</v>
      </c>
      <c r="W29" s="58">
        <v>0.999893</v>
      </c>
      <c r="X29" s="58">
        <v>1.004675</v>
      </c>
      <c r="Y29" s="58">
        <v>1.055766</v>
      </c>
      <c r="Z29" s="58">
        <v>1.004651</v>
      </c>
      <c r="AA29" s="58">
        <v>1.017238</v>
      </c>
      <c r="AB29" s="58">
        <v>1.011837</v>
      </c>
      <c r="AC29" s="58">
        <v>1.007712</v>
      </c>
      <c r="AD29" s="58">
        <v>0.521649</v>
      </c>
      <c r="AE29" s="58">
        <v>1.882353</v>
      </c>
      <c r="AF29" s="58">
        <v>0.662471</v>
      </c>
      <c r="AG29" s="17"/>
      <c r="AH29" s="27"/>
    </row>
    <row r="30" spans="1:34" ht="25.5" customHeight="1">
      <c r="A30" s="82"/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58"/>
      <c r="M30" s="58"/>
      <c r="N30" s="58"/>
      <c r="O30" s="58"/>
      <c r="P30" s="58"/>
      <c r="Q30" s="58"/>
      <c r="R30" s="58"/>
      <c r="S30" s="5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146"/>
      <c r="AF30" s="146"/>
      <c r="AG30" s="148" t="s">
        <v>40</v>
      </c>
      <c r="AH30" s="11"/>
    </row>
    <row r="31" spans="1:34" ht="25.5" customHeight="1">
      <c r="A31" s="83"/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58"/>
      <c r="M31" s="58"/>
      <c r="N31" s="58"/>
      <c r="O31" s="58"/>
      <c r="P31" s="58"/>
      <c r="Q31" s="58"/>
      <c r="R31" s="58"/>
      <c r="S31" s="59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147"/>
      <c r="AF31" s="147"/>
      <c r="AG31" s="150"/>
      <c r="AH31" s="27"/>
    </row>
    <row r="32" spans="1:34" ht="25.5" customHeight="1" thickBot="1">
      <c r="A32" s="82"/>
      <c r="B32" s="141">
        <f>SUM(B21:B31)</f>
        <v>22.694992999999997</v>
      </c>
      <c r="C32" s="141">
        <f aca="true" t="shared" si="1" ref="C32:AF32">SUM(C21:C31)</f>
        <v>23.503203</v>
      </c>
      <c r="D32" s="141">
        <f t="shared" si="1"/>
        <v>22.558036</v>
      </c>
      <c r="E32" s="141">
        <f t="shared" si="1"/>
        <v>24.354217</v>
      </c>
      <c r="F32" s="141">
        <f t="shared" si="1"/>
        <v>23.499538</v>
      </c>
      <c r="G32" s="141">
        <f t="shared" si="1"/>
        <v>23.794637000000005</v>
      </c>
      <c r="H32" s="141">
        <f t="shared" si="1"/>
        <v>24.080493</v>
      </c>
      <c r="I32" s="141">
        <f t="shared" si="1"/>
        <v>22.862979999999997</v>
      </c>
      <c r="J32" s="141">
        <f t="shared" si="1"/>
        <v>22.169113999999997</v>
      </c>
      <c r="K32" s="141">
        <f t="shared" si="1"/>
        <v>22.653839</v>
      </c>
      <c r="L32" s="141">
        <f t="shared" si="1"/>
        <v>21.531922</v>
      </c>
      <c r="M32" s="141">
        <f t="shared" si="1"/>
        <v>22.319951</v>
      </c>
      <c r="N32" s="141">
        <f t="shared" si="1"/>
        <v>22.76307</v>
      </c>
      <c r="O32" s="141">
        <f t="shared" si="1"/>
        <v>23.975778</v>
      </c>
      <c r="P32" s="141">
        <f t="shared" si="1"/>
        <v>23.101506</v>
      </c>
      <c r="Q32" s="141">
        <f t="shared" si="1"/>
        <v>22.52647</v>
      </c>
      <c r="R32" s="141">
        <f t="shared" si="1"/>
        <v>22.777118</v>
      </c>
      <c r="S32" s="141">
        <f t="shared" si="1"/>
        <v>23.63769</v>
      </c>
      <c r="T32" s="141">
        <f t="shared" si="1"/>
        <v>23.455701</v>
      </c>
      <c r="U32" s="141">
        <f t="shared" si="1"/>
        <v>23.261983</v>
      </c>
      <c r="V32" s="141">
        <f t="shared" si="1"/>
        <v>23.487073</v>
      </c>
      <c r="W32" s="141">
        <f t="shared" si="1"/>
        <v>23.582909</v>
      </c>
      <c r="X32" s="141">
        <f t="shared" si="1"/>
        <v>23.775104</v>
      </c>
      <c r="Y32" s="141">
        <f t="shared" si="1"/>
        <v>23.384888</v>
      </c>
      <c r="Z32" s="141">
        <f t="shared" si="1"/>
        <v>22.973629999999996</v>
      </c>
      <c r="AA32" s="141">
        <f t="shared" si="1"/>
        <v>23.596379</v>
      </c>
      <c r="AB32" s="141">
        <f t="shared" si="1"/>
        <v>21.658625</v>
      </c>
      <c r="AC32" s="141">
        <f t="shared" si="1"/>
        <v>24.000626000000004</v>
      </c>
      <c r="AD32" s="141">
        <f t="shared" si="1"/>
        <v>21.641321</v>
      </c>
      <c r="AE32" s="141">
        <f t="shared" si="1"/>
        <v>19.027407</v>
      </c>
      <c r="AF32" s="141">
        <f t="shared" si="1"/>
        <v>18.793411</v>
      </c>
      <c r="AG32" s="151">
        <f>SUM(B32:AF32)/31</f>
        <v>22.820761677419352</v>
      </c>
      <c r="AH32" s="27"/>
    </row>
    <row r="33" spans="1:34" ht="25.5" customHeight="1">
      <c r="A33" s="140" t="s">
        <v>9</v>
      </c>
      <c r="B33" s="12"/>
      <c r="C33" s="12"/>
      <c r="D33" s="12"/>
      <c r="E33" s="12"/>
      <c r="F33" s="12"/>
      <c r="G33" s="12"/>
      <c r="H33" s="12"/>
      <c r="I33" s="12"/>
      <c r="J33" s="12"/>
      <c r="K33" s="17"/>
      <c r="L33" s="12"/>
      <c r="M33" s="12"/>
      <c r="N33" s="12"/>
      <c r="O33" s="12"/>
      <c r="P33" s="12"/>
      <c r="Q33" s="12"/>
      <c r="R33" s="12"/>
      <c r="S33" s="1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7"/>
      <c r="AH33" s="27"/>
    </row>
    <row r="34" spans="1:34" ht="25.5" customHeight="1">
      <c r="A34" s="82"/>
      <c r="B34" s="12"/>
      <c r="C34" s="12"/>
      <c r="D34" s="12"/>
      <c r="E34" s="12"/>
      <c r="F34" s="12"/>
      <c r="G34" s="12"/>
      <c r="H34" s="12"/>
      <c r="I34" s="12"/>
      <c r="J34" s="12"/>
      <c r="K34" s="17"/>
      <c r="L34" s="12"/>
      <c r="M34" s="12"/>
      <c r="N34" s="12"/>
      <c r="O34" s="12"/>
      <c r="P34" s="12"/>
      <c r="Q34" s="12"/>
      <c r="R34" s="12"/>
      <c r="S34" s="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7"/>
      <c r="AH34" s="27"/>
    </row>
    <row r="35" spans="1:34" ht="25.5" customHeight="1">
      <c r="A35" s="82" t="s">
        <v>10</v>
      </c>
      <c r="B35" s="17">
        <v>24.07</v>
      </c>
      <c r="C35" s="17">
        <v>24.29</v>
      </c>
      <c r="D35" s="17">
        <v>24.86</v>
      </c>
      <c r="E35" s="17">
        <v>24.53</v>
      </c>
      <c r="F35" s="17">
        <v>24.84</v>
      </c>
      <c r="G35" s="17">
        <v>24.73</v>
      </c>
      <c r="H35" s="17">
        <v>24.65</v>
      </c>
      <c r="I35" s="17">
        <v>24.75</v>
      </c>
      <c r="J35" s="17">
        <v>24.91</v>
      </c>
      <c r="K35" s="17">
        <v>24.8</v>
      </c>
      <c r="L35" s="17">
        <v>24.83</v>
      </c>
      <c r="M35" s="17">
        <v>23.97</v>
      </c>
      <c r="N35" s="17">
        <v>24.2</v>
      </c>
      <c r="O35" s="17">
        <v>25.45</v>
      </c>
      <c r="P35" s="17">
        <v>25.19</v>
      </c>
      <c r="Q35" s="17">
        <v>25.53</v>
      </c>
      <c r="R35" s="17">
        <v>25.39</v>
      </c>
      <c r="S35" s="17">
        <v>25.73</v>
      </c>
      <c r="T35" s="17">
        <v>25.6</v>
      </c>
      <c r="U35" s="17">
        <v>25.47</v>
      </c>
      <c r="V35" s="17">
        <v>25.55</v>
      </c>
      <c r="W35" s="17">
        <v>24.39</v>
      </c>
      <c r="X35" s="17">
        <v>24.81</v>
      </c>
      <c r="Y35" s="17">
        <v>25.2</v>
      </c>
      <c r="Z35" s="17">
        <v>25.66</v>
      </c>
      <c r="AA35" s="17">
        <v>25.2</v>
      </c>
      <c r="AB35" s="17">
        <v>25.32</v>
      </c>
      <c r="AC35" s="17">
        <v>23.28</v>
      </c>
      <c r="AD35" s="17">
        <v>22.56</v>
      </c>
      <c r="AE35" s="17">
        <v>20.94</v>
      </c>
      <c r="AF35" s="17">
        <v>22.47</v>
      </c>
      <c r="AG35" s="17"/>
      <c r="AH35" s="27"/>
    </row>
    <row r="36" spans="1:34" ht="25.5" customHeight="1">
      <c r="A36" s="82" t="s">
        <v>11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/>
      <c r="AH36" s="27"/>
    </row>
    <row r="37" spans="1:34" ht="25.5" customHeight="1">
      <c r="A37" s="82" t="s">
        <v>29</v>
      </c>
      <c r="B37" s="100">
        <v>50</v>
      </c>
      <c r="C37" s="100">
        <v>38</v>
      </c>
      <c r="D37" s="100">
        <v>59</v>
      </c>
      <c r="E37" s="100">
        <v>45</v>
      </c>
      <c r="F37" s="100">
        <v>39</v>
      </c>
      <c r="G37" s="100">
        <v>47</v>
      </c>
      <c r="H37" s="100">
        <v>42</v>
      </c>
      <c r="I37" s="100">
        <v>50</v>
      </c>
      <c r="J37" s="100">
        <v>43</v>
      </c>
      <c r="K37" s="100">
        <v>54</v>
      </c>
      <c r="L37" s="100">
        <v>51</v>
      </c>
      <c r="M37" s="100">
        <v>44</v>
      </c>
      <c r="N37" s="100">
        <v>50</v>
      </c>
      <c r="O37" s="100">
        <v>45</v>
      </c>
      <c r="P37" s="100">
        <v>44</v>
      </c>
      <c r="Q37" s="100">
        <v>56</v>
      </c>
      <c r="R37" s="100">
        <v>41</v>
      </c>
      <c r="S37" s="100">
        <v>48</v>
      </c>
      <c r="T37" s="100">
        <v>48</v>
      </c>
      <c r="U37" s="100">
        <v>44</v>
      </c>
      <c r="V37" s="100">
        <v>50</v>
      </c>
      <c r="W37" s="100">
        <v>45</v>
      </c>
      <c r="X37" s="100">
        <v>54</v>
      </c>
      <c r="Y37" s="100">
        <v>42</v>
      </c>
      <c r="Z37" s="100">
        <v>45</v>
      </c>
      <c r="AA37" s="100">
        <v>45</v>
      </c>
      <c r="AB37" s="100">
        <v>38</v>
      </c>
      <c r="AC37" s="100">
        <v>41</v>
      </c>
      <c r="AD37" s="100">
        <v>57</v>
      </c>
      <c r="AE37" s="100">
        <v>41</v>
      </c>
      <c r="AF37" s="100">
        <v>41</v>
      </c>
      <c r="AG37" s="100"/>
      <c r="AH37" s="27"/>
    </row>
    <row r="38" spans="1:34" ht="25.5" customHeight="1">
      <c r="A38" s="82" t="s">
        <v>28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7"/>
      <c r="AH38" s="27"/>
    </row>
    <row r="39" spans="1:34" ht="25.5" customHeight="1">
      <c r="A39" s="82" t="s">
        <v>30</v>
      </c>
      <c r="B39" s="101">
        <v>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7"/>
      <c r="AH39" s="27"/>
    </row>
    <row r="40" spans="1:34" ht="25.5" customHeight="1">
      <c r="A40" s="82" t="s">
        <v>31</v>
      </c>
      <c r="B40" s="101">
        <v>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7"/>
      <c r="AH40" s="27"/>
    </row>
    <row r="41" spans="1:34" ht="25.5" customHeight="1">
      <c r="A41" s="82" t="s">
        <v>19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/>
      <c r="AH41" s="11"/>
    </row>
    <row r="42" spans="1:34" ht="25.5" customHeight="1">
      <c r="A42" s="82" t="s">
        <v>6</v>
      </c>
      <c r="B42" s="17">
        <f>(4.147/31)+25/31</f>
        <v>0.9402258064516129</v>
      </c>
      <c r="C42" s="17">
        <f aca="true" t="shared" si="2" ref="C42:AF42">(4.147/31)+25/31</f>
        <v>0.9402258064516129</v>
      </c>
      <c r="D42" s="17">
        <f t="shared" si="2"/>
        <v>0.9402258064516129</v>
      </c>
      <c r="E42" s="17">
        <f t="shared" si="2"/>
        <v>0.9402258064516129</v>
      </c>
      <c r="F42" s="17">
        <f t="shared" si="2"/>
        <v>0.9402258064516129</v>
      </c>
      <c r="G42" s="17">
        <f t="shared" si="2"/>
        <v>0.9402258064516129</v>
      </c>
      <c r="H42" s="17">
        <f t="shared" si="2"/>
        <v>0.9402258064516129</v>
      </c>
      <c r="I42" s="17">
        <f t="shared" si="2"/>
        <v>0.9402258064516129</v>
      </c>
      <c r="J42" s="17">
        <f t="shared" si="2"/>
        <v>0.9402258064516129</v>
      </c>
      <c r="K42" s="17">
        <f t="shared" si="2"/>
        <v>0.9402258064516129</v>
      </c>
      <c r="L42" s="17">
        <f t="shared" si="2"/>
        <v>0.9402258064516129</v>
      </c>
      <c r="M42" s="17">
        <f t="shared" si="2"/>
        <v>0.9402258064516129</v>
      </c>
      <c r="N42" s="17">
        <f t="shared" si="2"/>
        <v>0.9402258064516129</v>
      </c>
      <c r="O42" s="17">
        <f t="shared" si="2"/>
        <v>0.9402258064516129</v>
      </c>
      <c r="P42" s="17">
        <f t="shared" si="2"/>
        <v>0.9402258064516129</v>
      </c>
      <c r="Q42" s="17">
        <f t="shared" si="2"/>
        <v>0.9402258064516129</v>
      </c>
      <c r="R42" s="17">
        <f t="shared" si="2"/>
        <v>0.9402258064516129</v>
      </c>
      <c r="S42" s="17">
        <f t="shared" si="2"/>
        <v>0.9402258064516129</v>
      </c>
      <c r="T42" s="17">
        <f t="shared" si="2"/>
        <v>0.9402258064516129</v>
      </c>
      <c r="U42" s="17">
        <f t="shared" si="2"/>
        <v>0.9402258064516129</v>
      </c>
      <c r="V42" s="17">
        <f t="shared" si="2"/>
        <v>0.9402258064516129</v>
      </c>
      <c r="W42" s="17">
        <f t="shared" si="2"/>
        <v>0.9402258064516129</v>
      </c>
      <c r="X42" s="17">
        <f t="shared" si="2"/>
        <v>0.9402258064516129</v>
      </c>
      <c r="Y42" s="17">
        <f t="shared" si="2"/>
        <v>0.9402258064516129</v>
      </c>
      <c r="Z42" s="17">
        <f t="shared" si="2"/>
        <v>0.9402258064516129</v>
      </c>
      <c r="AA42" s="17">
        <f t="shared" si="2"/>
        <v>0.9402258064516129</v>
      </c>
      <c r="AB42" s="17">
        <f t="shared" si="2"/>
        <v>0.9402258064516129</v>
      </c>
      <c r="AC42" s="17">
        <f t="shared" si="2"/>
        <v>0.9402258064516129</v>
      </c>
      <c r="AD42" s="17">
        <f t="shared" si="2"/>
        <v>0.9402258064516129</v>
      </c>
      <c r="AE42" s="17">
        <f t="shared" si="2"/>
        <v>0.9402258064516129</v>
      </c>
      <c r="AF42" s="17">
        <f t="shared" si="2"/>
        <v>0.9402258064516129</v>
      </c>
      <c r="AG42" s="17"/>
      <c r="AH42" s="27"/>
    </row>
    <row r="43" spans="1:34" ht="25.5" customHeight="1">
      <c r="A43" s="82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/>
      <c r="AH43" s="27"/>
    </row>
    <row r="44" spans="1:34" ht="25.5" customHeight="1" thickBot="1">
      <c r="A44" s="82" t="s">
        <v>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109"/>
      <c r="AH44" s="27"/>
    </row>
    <row r="45" spans="1:34" ht="25.5" customHeight="1">
      <c r="A45" s="82"/>
      <c r="B45" s="12"/>
      <c r="C45" s="12"/>
      <c r="D45" s="14"/>
      <c r="E45" s="12"/>
      <c r="F45" s="14"/>
      <c r="G45" s="14"/>
      <c r="H45" s="12"/>
      <c r="I45" s="12"/>
      <c r="J45" s="12"/>
      <c r="K45" s="17"/>
      <c r="L45" s="12"/>
      <c r="M45" s="12"/>
      <c r="N45" s="12"/>
      <c r="O45" s="12"/>
      <c r="P45" s="12"/>
      <c r="Q45" s="12"/>
      <c r="R45" s="12"/>
      <c r="S45" s="17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48" t="s">
        <v>40</v>
      </c>
      <c r="AH45" s="27"/>
    </row>
    <row r="46" spans="1:34" ht="25.5" customHeight="1" thickBot="1">
      <c r="A46" s="82"/>
      <c r="B46" s="95">
        <f aca="true" t="shared" si="3" ref="B46:AF46">SUM(B35+B41+B42+B43+B44)</f>
        <v>25.010225806451615</v>
      </c>
      <c r="C46" s="95">
        <f t="shared" si="3"/>
        <v>25.230225806451614</v>
      </c>
      <c r="D46" s="95">
        <f t="shared" si="3"/>
        <v>25.800225806451614</v>
      </c>
      <c r="E46" s="95">
        <f t="shared" si="3"/>
        <v>25.470225806451616</v>
      </c>
      <c r="F46" s="95">
        <f t="shared" si="3"/>
        <v>25.78022580645161</v>
      </c>
      <c r="G46" s="95">
        <f t="shared" si="3"/>
        <v>25.67022580645161</v>
      </c>
      <c r="H46" s="95">
        <f t="shared" si="3"/>
        <v>25.590225806451613</v>
      </c>
      <c r="I46" s="95">
        <f t="shared" si="3"/>
        <v>25.690225806451615</v>
      </c>
      <c r="J46" s="95">
        <f t="shared" si="3"/>
        <v>25.85022580645161</v>
      </c>
      <c r="K46" s="95">
        <f t="shared" si="3"/>
        <v>25.740225806451612</v>
      </c>
      <c r="L46" s="95">
        <f t="shared" si="3"/>
        <v>25.770225806451613</v>
      </c>
      <c r="M46" s="95">
        <f t="shared" si="3"/>
        <v>24.910225806451614</v>
      </c>
      <c r="N46" s="95">
        <f t="shared" si="3"/>
        <v>25.14022580645161</v>
      </c>
      <c r="O46" s="95">
        <f t="shared" si="3"/>
        <v>26.39022580645161</v>
      </c>
      <c r="P46" s="95">
        <f t="shared" si="3"/>
        <v>26.130225806451612</v>
      </c>
      <c r="Q46" s="95">
        <f t="shared" si="3"/>
        <v>26.470225806451616</v>
      </c>
      <c r="R46" s="95">
        <f t="shared" si="3"/>
        <v>26.330225806451615</v>
      </c>
      <c r="S46" s="95">
        <f t="shared" si="3"/>
        <v>26.67022580645161</v>
      </c>
      <c r="T46" s="95">
        <f t="shared" si="3"/>
        <v>26.540225806451616</v>
      </c>
      <c r="U46" s="95">
        <f t="shared" si="3"/>
        <v>26.410225806451614</v>
      </c>
      <c r="V46" s="95">
        <f t="shared" si="3"/>
        <v>26.490225806451612</v>
      </c>
      <c r="W46" s="95">
        <f t="shared" si="3"/>
        <v>25.330225806451615</v>
      </c>
      <c r="X46" s="95">
        <f t="shared" si="3"/>
        <v>25.75022580645161</v>
      </c>
      <c r="Y46" s="95">
        <f t="shared" si="3"/>
        <v>26.14022580645161</v>
      </c>
      <c r="Z46" s="95">
        <f t="shared" si="3"/>
        <v>26.60022580645161</v>
      </c>
      <c r="AA46" s="95">
        <f t="shared" si="3"/>
        <v>26.14022580645161</v>
      </c>
      <c r="AB46" s="95">
        <f t="shared" si="3"/>
        <v>26.260225806451615</v>
      </c>
      <c r="AC46" s="95">
        <f t="shared" si="3"/>
        <v>24.220225806451616</v>
      </c>
      <c r="AD46" s="95">
        <f t="shared" si="3"/>
        <v>23.50022580645161</v>
      </c>
      <c r="AE46" s="95">
        <f t="shared" si="3"/>
        <v>21.880225806451612</v>
      </c>
      <c r="AF46" s="95">
        <f t="shared" si="3"/>
        <v>23.410225806451614</v>
      </c>
      <c r="AG46" s="149">
        <f>SUM(B46:AF46)/31</f>
        <v>25.558612903225804</v>
      </c>
      <c r="AH46" s="27"/>
    </row>
    <row r="47" spans="1:34" ht="25.5" customHeight="1">
      <c r="A47" s="139" t="s">
        <v>13</v>
      </c>
      <c r="B47" s="12"/>
      <c r="C47" s="12"/>
      <c r="D47" s="12"/>
      <c r="E47" s="12"/>
      <c r="F47" s="12"/>
      <c r="G47" s="12"/>
      <c r="H47" s="12"/>
      <c r="I47" s="12"/>
      <c r="J47" s="12"/>
      <c r="K47" s="17"/>
      <c r="L47" s="12"/>
      <c r="M47" s="12"/>
      <c r="N47" s="12"/>
      <c r="O47" s="12"/>
      <c r="P47" s="12"/>
      <c r="Q47" s="12"/>
      <c r="R47" s="12"/>
      <c r="S47" s="17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7"/>
      <c r="AH47" s="27"/>
    </row>
    <row r="48" spans="1:34" ht="25.5" customHeight="1">
      <c r="A48" s="139"/>
      <c r="B48" s="12"/>
      <c r="C48" s="12"/>
      <c r="D48" s="12"/>
      <c r="E48" s="12"/>
      <c r="F48" s="12"/>
      <c r="G48" s="12"/>
      <c r="H48" s="12"/>
      <c r="I48" s="12"/>
      <c r="J48" s="12"/>
      <c r="K48" s="17"/>
      <c r="L48" s="12"/>
      <c r="M48" s="12"/>
      <c r="N48" s="12"/>
      <c r="O48" s="12"/>
      <c r="P48" s="12"/>
      <c r="Q48" s="12"/>
      <c r="R48" s="12"/>
      <c r="S48" s="1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7"/>
      <c r="AH48" s="27"/>
    </row>
    <row r="49" spans="1:34" ht="25.5" customHeight="1">
      <c r="A49" s="82" t="s">
        <v>14</v>
      </c>
      <c r="B49" s="12">
        <v>2</v>
      </c>
      <c r="C49" s="12">
        <v>2.3</v>
      </c>
      <c r="D49" s="12">
        <v>1.8</v>
      </c>
      <c r="E49" s="12">
        <v>2</v>
      </c>
      <c r="F49" s="12">
        <v>2</v>
      </c>
      <c r="G49" s="12">
        <v>1.5</v>
      </c>
      <c r="H49" s="12">
        <v>2</v>
      </c>
      <c r="I49" s="12">
        <v>2</v>
      </c>
      <c r="J49" s="12">
        <v>1.9</v>
      </c>
      <c r="K49" s="17">
        <v>1.9</v>
      </c>
      <c r="L49" s="12">
        <v>1.9</v>
      </c>
      <c r="M49" s="12">
        <v>1.6</v>
      </c>
      <c r="N49" s="12">
        <v>1.5</v>
      </c>
      <c r="O49" s="12">
        <v>2</v>
      </c>
      <c r="P49" s="12">
        <v>2</v>
      </c>
      <c r="Q49" s="12">
        <v>1.9</v>
      </c>
      <c r="R49" s="12">
        <v>1.9</v>
      </c>
      <c r="S49" s="17">
        <v>2</v>
      </c>
      <c r="T49" s="12">
        <v>1.9</v>
      </c>
      <c r="U49" s="12">
        <v>1.7</v>
      </c>
      <c r="V49" s="12">
        <v>2</v>
      </c>
      <c r="W49" s="12">
        <v>2.3</v>
      </c>
      <c r="X49" s="12">
        <v>1.9</v>
      </c>
      <c r="Y49" s="12">
        <v>1.8</v>
      </c>
      <c r="Z49" s="12">
        <v>1.9</v>
      </c>
      <c r="AA49" s="12">
        <v>2.5</v>
      </c>
      <c r="AB49" s="12">
        <v>1.9</v>
      </c>
      <c r="AC49" s="12">
        <v>1.6</v>
      </c>
      <c r="AD49" s="12">
        <v>1.6</v>
      </c>
      <c r="AE49" s="12">
        <v>2.1</v>
      </c>
      <c r="AF49" s="12">
        <v>1.7</v>
      </c>
      <c r="AG49" s="17"/>
      <c r="AH49" s="27"/>
    </row>
    <row r="50" spans="1:34" ht="25.5" customHeight="1">
      <c r="A50" s="82"/>
      <c r="B50" s="12"/>
      <c r="C50" s="12"/>
      <c r="D50" s="12"/>
      <c r="E50" s="12"/>
      <c r="F50" s="12"/>
      <c r="G50" s="12"/>
      <c r="H50" s="12"/>
      <c r="I50" s="8"/>
      <c r="J50" s="12"/>
      <c r="K50" s="17"/>
      <c r="L50" s="12"/>
      <c r="M50" s="12"/>
      <c r="N50" s="12"/>
      <c r="O50" s="12"/>
      <c r="P50" s="12"/>
      <c r="Q50" s="12"/>
      <c r="R50" s="12"/>
      <c r="S50" s="17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7"/>
      <c r="AH50" s="27"/>
    </row>
    <row r="51" spans="1:34" ht="25.5" customHeight="1">
      <c r="A51" s="82" t="s">
        <v>5</v>
      </c>
      <c r="B51" s="12">
        <v>1.5</v>
      </c>
      <c r="C51" s="12">
        <v>1.5</v>
      </c>
      <c r="D51" s="12">
        <v>1.5</v>
      </c>
      <c r="E51" s="12">
        <v>1.5</v>
      </c>
      <c r="F51" s="12">
        <v>1.5</v>
      </c>
      <c r="G51" s="12">
        <v>1.5</v>
      </c>
      <c r="H51" s="12">
        <v>1.8</v>
      </c>
      <c r="I51" s="12">
        <v>1.9</v>
      </c>
      <c r="J51" s="12">
        <v>1.8</v>
      </c>
      <c r="K51" s="17">
        <v>2</v>
      </c>
      <c r="L51" s="12">
        <v>2</v>
      </c>
      <c r="M51" s="12">
        <v>2</v>
      </c>
      <c r="N51" s="12">
        <v>2</v>
      </c>
      <c r="O51" s="12">
        <v>1.9</v>
      </c>
      <c r="P51" s="12">
        <v>1.8</v>
      </c>
      <c r="Q51" s="12">
        <v>2</v>
      </c>
      <c r="R51" s="12">
        <v>1.9</v>
      </c>
      <c r="S51" s="17">
        <v>1.8</v>
      </c>
      <c r="T51" s="12">
        <v>1.9</v>
      </c>
      <c r="U51" s="12">
        <v>1.9</v>
      </c>
      <c r="V51" s="12">
        <v>1.9</v>
      </c>
      <c r="W51" s="12">
        <v>2</v>
      </c>
      <c r="X51" s="12">
        <v>2</v>
      </c>
      <c r="Y51" s="12">
        <v>1.9</v>
      </c>
      <c r="Z51" s="8">
        <v>1.9</v>
      </c>
      <c r="AA51" s="12">
        <v>1.9</v>
      </c>
      <c r="AB51" s="12">
        <v>1.9</v>
      </c>
      <c r="AC51" s="12">
        <v>1.9</v>
      </c>
      <c r="AD51" s="12">
        <v>1.9</v>
      </c>
      <c r="AE51" s="12">
        <v>1.9</v>
      </c>
      <c r="AF51" s="12">
        <v>1.9</v>
      </c>
      <c r="AG51" s="17"/>
      <c r="AH51" s="27"/>
    </row>
    <row r="52" spans="1:34" ht="25.5" customHeight="1">
      <c r="A52" s="82"/>
      <c r="B52" s="12"/>
      <c r="C52" s="12"/>
      <c r="D52" s="12"/>
      <c r="E52" s="12"/>
      <c r="F52" s="12"/>
      <c r="G52" s="12"/>
      <c r="H52" s="12"/>
      <c r="I52" s="8"/>
      <c r="J52" s="12"/>
      <c r="K52" s="17"/>
      <c r="L52" s="12"/>
      <c r="M52" s="12"/>
      <c r="N52" s="12"/>
      <c r="O52" s="12"/>
      <c r="P52" s="12"/>
      <c r="Q52" s="12"/>
      <c r="R52" s="12"/>
      <c r="S52" s="17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7"/>
      <c r="AH52" s="27"/>
    </row>
    <row r="53" spans="1:34" ht="25.5" customHeight="1">
      <c r="A53" s="82" t="s">
        <v>15</v>
      </c>
      <c r="B53" s="12">
        <v>1.4</v>
      </c>
      <c r="C53" s="12">
        <v>1.1</v>
      </c>
      <c r="D53" s="12">
        <v>0.5</v>
      </c>
      <c r="E53" s="12">
        <v>1.3</v>
      </c>
      <c r="F53" s="12">
        <v>0.8</v>
      </c>
      <c r="G53" s="12">
        <v>0.8</v>
      </c>
      <c r="H53" s="12">
        <v>1.2</v>
      </c>
      <c r="I53" s="12">
        <v>0.2</v>
      </c>
      <c r="J53" s="12">
        <v>0.2</v>
      </c>
      <c r="K53" s="17">
        <v>0.4</v>
      </c>
      <c r="L53" s="12">
        <v>0.4</v>
      </c>
      <c r="M53" s="12">
        <v>0.4</v>
      </c>
      <c r="N53" s="12">
        <v>0.4</v>
      </c>
      <c r="O53" s="12">
        <v>1.4</v>
      </c>
      <c r="P53" s="12">
        <v>0.2</v>
      </c>
      <c r="Q53" s="12">
        <v>1.1</v>
      </c>
      <c r="R53" s="12">
        <v>0.9</v>
      </c>
      <c r="S53" s="17">
        <v>0.8</v>
      </c>
      <c r="T53" s="12">
        <v>0.2</v>
      </c>
      <c r="U53" s="12">
        <v>0.4</v>
      </c>
      <c r="V53" s="12">
        <v>1.4</v>
      </c>
      <c r="W53" s="12">
        <v>0.8</v>
      </c>
      <c r="X53" s="12">
        <v>0.2</v>
      </c>
      <c r="Y53" s="12">
        <v>1.4</v>
      </c>
      <c r="Z53" s="12">
        <v>0.7</v>
      </c>
      <c r="AA53" s="12">
        <v>0.5</v>
      </c>
      <c r="AB53" s="12">
        <v>0.8</v>
      </c>
      <c r="AC53" s="12">
        <v>1</v>
      </c>
      <c r="AD53" s="12">
        <v>0.3</v>
      </c>
      <c r="AE53" s="12">
        <v>0.4</v>
      </c>
      <c r="AF53" s="12">
        <v>0.3</v>
      </c>
      <c r="AG53" s="17"/>
      <c r="AH53" s="27"/>
    </row>
    <row r="54" spans="1:34" ht="25.5" customHeight="1">
      <c r="A54" s="82"/>
      <c r="B54" s="12"/>
      <c r="C54" s="12"/>
      <c r="D54" s="12"/>
      <c r="E54" s="12"/>
      <c r="F54" s="12"/>
      <c r="G54" s="12"/>
      <c r="H54" s="12"/>
      <c r="I54" s="8"/>
      <c r="J54" s="12"/>
      <c r="K54" s="17"/>
      <c r="L54" s="12"/>
      <c r="M54" s="12"/>
      <c r="N54" s="12"/>
      <c r="O54" s="12"/>
      <c r="P54" s="12"/>
      <c r="Q54" s="12"/>
      <c r="R54" s="12"/>
      <c r="S54" s="17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7"/>
      <c r="AH54" s="27"/>
    </row>
    <row r="55" spans="1:34" ht="25.5" customHeight="1" thickBot="1">
      <c r="A55" s="82" t="s">
        <v>12</v>
      </c>
      <c r="B55" s="13">
        <v>0</v>
      </c>
      <c r="C55" s="13">
        <v>0</v>
      </c>
      <c r="D55" s="12">
        <v>0</v>
      </c>
      <c r="E55" s="13">
        <v>0</v>
      </c>
      <c r="F55" s="12">
        <v>0</v>
      </c>
      <c r="G55" s="12">
        <v>0</v>
      </c>
      <c r="H55" s="12">
        <v>0</v>
      </c>
      <c r="I55" s="13">
        <v>0</v>
      </c>
      <c r="J55" s="13">
        <v>0</v>
      </c>
      <c r="K55" s="17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25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09"/>
      <c r="AH55" s="27"/>
    </row>
    <row r="56" spans="1:34" ht="25.5" customHeight="1">
      <c r="A56" s="82"/>
      <c r="B56" s="102"/>
      <c r="C56" s="102"/>
      <c r="D56" s="14"/>
      <c r="E56" s="12"/>
      <c r="F56" s="14"/>
      <c r="G56" s="14"/>
      <c r="H56" s="14"/>
      <c r="I56" s="12"/>
      <c r="J56" s="12"/>
      <c r="K56" s="94"/>
      <c r="L56" s="12"/>
      <c r="M56" s="12"/>
      <c r="N56" s="12"/>
      <c r="O56" s="12"/>
      <c r="P56" s="12"/>
      <c r="Q56" s="12"/>
      <c r="R56" s="12"/>
      <c r="S56" s="17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48" t="s">
        <v>40</v>
      </c>
      <c r="AH56" s="27"/>
    </row>
    <row r="57" spans="1:34" ht="25.5" customHeight="1" thickBot="1">
      <c r="A57" s="82"/>
      <c r="B57" s="95">
        <f aca="true" t="shared" si="4" ref="B57:AF57">SUM(B49:B55)</f>
        <v>4.9</v>
      </c>
      <c r="C57" s="95">
        <f t="shared" si="4"/>
        <v>4.9</v>
      </c>
      <c r="D57" s="95">
        <f t="shared" si="4"/>
        <v>3.8</v>
      </c>
      <c r="E57" s="95">
        <f t="shared" si="4"/>
        <v>4.8</v>
      </c>
      <c r="F57" s="95">
        <f t="shared" si="4"/>
        <v>4.3</v>
      </c>
      <c r="G57" s="95">
        <f t="shared" si="4"/>
        <v>3.8</v>
      </c>
      <c r="H57" s="95">
        <f t="shared" si="4"/>
        <v>5</v>
      </c>
      <c r="I57" s="95">
        <f t="shared" si="4"/>
        <v>4.1</v>
      </c>
      <c r="J57" s="95">
        <f t="shared" si="4"/>
        <v>3.9000000000000004</v>
      </c>
      <c r="K57" s="96">
        <f t="shared" si="4"/>
        <v>4.3</v>
      </c>
      <c r="L57" s="95">
        <f t="shared" si="4"/>
        <v>4.3</v>
      </c>
      <c r="M57" s="95">
        <f t="shared" si="4"/>
        <v>4</v>
      </c>
      <c r="N57" s="95">
        <f t="shared" si="4"/>
        <v>3.9</v>
      </c>
      <c r="O57" s="95">
        <f t="shared" si="4"/>
        <v>5.3</v>
      </c>
      <c r="P57" s="95">
        <f t="shared" si="4"/>
        <v>4</v>
      </c>
      <c r="Q57" s="95">
        <f t="shared" si="4"/>
        <v>5</v>
      </c>
      <c r="R57" s="95">
        <f t="shared" si="4"/>
        <v>4.7</v>
      </c>
      <c r="S57" s="96">
        <f t="shared" si="4"/>
        <v>4.6</v>
      </c>
      <c r="T57" s="95">
        <f t="shared" si="4"/>
        <v>4</v>
      </c>
      <c r="U57" s="95">
        <f t="shared" si="4"/>
        <v>3.9999999999999996</v>
      </c>
      <c r="V57" s="95">
        <f t="shared" si="4"/>
        <v>5.3</v>
      </c>
      <c r="W57" s="95">
        <f t="shared" si="4"/>
        <v>5.1</v>
      </c>
      <c r="X57" s="95">
        <f t="shared" si="4"/>
        <v>4.1</v>
      </c>
      <c r="Y57" s="95">
        <f t="shared" si="4"/>
        <v>5.1</v>
      </c>
      <c r="Z57" s="95">
        <f t="shared" si="4"/>
        <v>4.5</v>
      </c>
      <c r="AA57" s="95">
        <f t="shared" si="4"/>
        <v>4.9</v>
      </c>
      <c r="AB57" s="95">
        <f t="shared" si="4"/>
        <v>4.6</v>
      </c>
      <c r="AC57" s="95">
        <f t="shared" si="4"/>
        <v>4.5</v>
      </c>
      <c r="AD57" s="95">
        <f t="shared" si="4"/>
        <v>3.8</v>
      </c>
      <c r="AE57" s="95">
        <f t="shared" si="4"/>
        <v>4.4</v>
      </c>
      <c r="AF57" s="95">
        <f t="shared" si="4"/>
        <v>3.8999999999999995</v>
      </c>
      <c r="AG57" s="149">
        <f>SUM(B57:AF57)/31</f>
        <v>4.44516129032258</v>
      </c>
      <c r="AH57" s="11"/>
    </row>
    <row r="58" spans="1:34" ht="25.5" customHeight="1">
      <c r="A58" s="139" t="s">
        <v>16</v>
      </c>
      <c r="B58" s="12"/>
      <c r="C58" s="12"/>
      <c r="D58" s="12"/>
      <c r="E58" s="12"/>
      <c r="F58" s="12"/>
      <c r="G58" s="12"/>
      <c r="H58" s="12"/>
      <c r="I58" s="12"/>
      <c r="J58" s="12"/>
      <c r="K58" s="17"/>
      <c r="L58" s="12"/>
      <c r="M58" s="12"/>
      <c r="N58" s="12"/>
      <c r="O58" s="12"/>
      <c r="P58" s="12"/>
      <c r="Q58" s="12"/>
      <c r="R58" s="12"/>
      <c r="S58" s="17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7"/>
      <c r="AH58" s="11"/>
    </row>
    <row r="59" spans="1:34" ht="25.5" customHeight="1">
      <c r="A59" s="82"/>
      <c r="B59" s="12"/>
      <c r="C59" s="12"/>
      <c r="D59" s="12"/>
      <c r="E59" s="12"/>
      <c r="F59" s="12"/>
      <c r="G59" s="12"/>
      <c r="H59" s="12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7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7"/>
      <c r="AH59" s="27"/>
    </row>
    <row r="60" spans="1:34" ht="25.5" customHeight="1" thickBot="1">
      <c r="A60" s="82" t="s">
        <v>5</v>
      </c>
      <c r="B60" s="103">
        <v>0.466</v>
      </c>
      <c r="C60" s="103">
        <v>0.514</v>
      </c>
      <c r="D60" s="103">
        <v>0.536</v>
      </c>
      <c r="E60" s="103">
        <v>0.553</v>
      </c>
      <c r="F60" s="103">
        <v>0.534</v>
      </c>
      <c r="G60" s="103">
        <v>0.421</v>
      </c>
      <c r="H60" s="103">
        <v>0.439</v>
      </c>
      <c r="I60" s="103">
        <v>0.468</v>
      </c>
      <c r="J60" s="103">
        <v>0.437</v>
      </c>
      <c r="K60" s="93">
        <v>0.492</v>
      </c>
      <c r="L60" s="103">
        <v>0.491</v>
      </c>
      <c r="M60" s="103">
        <v>0.405</v>
      </c>
      <c r="N60" s="103">
        <v>0.417</v>
      </c>
      <c r="O60" s="103">
        <v>0.527</v>
      </c>
      <c r="P60" s="103">
        <v>0.473</v>
      </c>
      <c r="Q60" s="103">
        <v>0.501</v>
      </c>
      <c r="R60" s="103">
        <v>0.566</v>
      </c>
      <c r="S60" s="93">
        <v>0.619</v>
      </c>
      <c r="T60" s="103">
        <v>0.608</v>
      </c>
      <c r="U60" s="103">
        <v>0.505</v>
      </c>
      <c r="V60" s="103">
        <v>0.514</v>
      </c>
      <c r="W60" s="103">
        <v>0.5</v>
      </c>
      <c r="X60" s="103">
        <v>0.561</v>
      </c>
      <c r="Y60" s="103">
        <v>0.645</v>
      </c>
      <c r="Z60" s="103">
        <v>0.55</v>
      </c>
      <c r="AA60" s="103">
        <v>0.538</v>
      </c>
      <c r="AB60" s="103">
        <v>0.457</v>
      </c>
      <c r="AC60" s="103">
        <v>0.413</v>
      </c>
      <c r="AD60" s="103">
        <v>0.478</v>
      </c>
      <c r="AE60" s="103">
        <v>0.399</v>
      </c>
      <c r="AF60" s="103">
        <v>0.477</v>
      </c>
      <c r="AG60" s="149">
        <f>SUM(B60:AF60)/31</f>
        <v>0.5001290322580646</v>
      </c>
      <c r="AH60" s="27"/>
    </row>
    <row r="61" spans="1:34" ht="25.5" customHeight="1">
      <c r="A61" s="82"/>
      <c r="B61" s="12"/>
      <c r="C61" s="12"/>
      <c r="D61" s="12"/>
      <c r="E61" s="12"/>
      <c r="F61" s="12"/>
      <c r="G61" s="12"/>
      <c r="H61" s="12"/>
      <c r="I61" s="12"/>
      <c r="J61" s="12"/>
      <c r="K61" s="17"/>
      <c r="L61" s="12"/>
      <c r="M61" s="12"/>
      <c r="N61" s="12"/>
      <c r="O61" s="12"/>
      <c r="P61" s="12"/>
      <c r="Q61" s="12"/>
      <c r="R61" s="12"/>
      <c r="S61" s="17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7"/>
      <c r="AH61" s="27"/>
    </row>
    <row r="62" spans="1:34" ht="25.5" customHeight="1" thickBot="1">
      <c r="A62" s="82" t="s">
        <v>17</v>
      </c>
      <c r="B62" s="12">
        <f aca="true" t="shared" si="5" ref="B62:AF62">SUM(B18+B32+B46+B57+B60)</f>
        <v>77.55321880645161</v>
      </c>
      <c r="C62" s="12">
        <f t="shared" si="5"/>
        <v>75.74142880645162</v>
      </c>
      <c r="D62" s="12">
        <f t="shared" si="5"/>
        <v>77.73426180645161</v>
      </c>
      <c r="E62" s="12">
        <f t="shared" si="5"/>
        <v>80.76744280645161</v>
      </c>
      <c r="F62" s="12">
        <f t="shared" si="5"/>
        <v>76.01876380645162</v>
      </c>
      <c r="G62" s="12">
        <f t="shared" si="5"/>
        <v>76.56486280645161</v>
      </c>
      <c r="H62" s="12">
        <f t="shared" si="5"/>
        <v>76.9947188064516</v>
      </c>
      <c r="I62" s="12">
        <f t="shared" si="5"/>
        <v>75.94220580645161</v>
      </c>
      <c r="J62" s="12">
        <f t="shared" si="5"/>
        <v>76.13333980645162</v>
      </c>
      <c r="K62" s="17">
        <f t="shared" si="5"/>
        <v>75.40106480645161</v>
      </c>
      <c r="L62" s="12">
        <f t="shared" si="5"/>
        <v>76.50414780645161</v>
      </c>
      <c r="M62" s="12">
        <f t="shared" si="5"/>
        <v>75.97117680645161</v>
      </c>
      <c r="N62" s="12">
        <f t="shared" si="5"/>
        <v>76.83729580645162</v>
      </c>
      <c r="O62" s="12">
        <f t="shared" si="5"/>
        <v>80.6290038064516</v>
      </c>
      <c r="P62" s="12">
        <f t="shared" si="5"/>
        <v>80.1357318064516</v>
      </c>
      <c r="Q62" s="12">
        <f t="shared" si="5"/>
        <v>76.97869580645161</v>
      </c>
      <c r="R62" s="12">
        <f t="shared" si="5"/>
        <v>83.83634380645162</v>
      </c>
      <c r="S62" s="17">
        <f t="shared" si="5"/>
        <v>75.8259158064516</v>
      </c>
      <c r="T62" s="12">
        <f t="shared" si="5"/>
        <v>78.85892680645162</v>
      </c>
      <c r="U62" s="12">
        <f t="shared" si="5"/>
        <v>76.81520880645161</v>
      </c>
      <c r="V62" s="12">
        <f t="shared" si="5"/>
        <v>81.97729880645161</v>
      </c>
      <c r="W62" s="12">
        <f t="shared" si="5"/>
        <v>81.8761348064516</v>
      </c>
      <c r="X62" s="12">
        <f t="shared" si="5"/>
        <v>80.3523298064516</v>
      </c>
      <c r="Y62" s="12">
        <f t="shared" si="5"/>
        <v>77.6901138064516</v>
      </c>
      <c r="Z62" s="12">
        <f t="shared" si="5"/>
        <v>77.73885580645161</v>
      </c>
      <c r="AA62" s="12">
        <f t="shared" si="5"/>
        <v>78.49060480645161</v>
      </c>
      <c r="AB62" s="12">
        <f t="shared" si="5"/>
        <v>74.5178508064516</v>
      </c>
      <c r="AC62" s="12">
        <f t="shared" si="5"/>
        <v>76.44185180645162</v>
      </c>
      <c r="AD62" s="12">
        <f t="shared" si="5"/>
        <v>70.5165468064516</v>
      </c>
      <c r="AE62" s="12">
        <f t="shared" si="5"/>
        <v>67.51863280645162</v>
      </c>
      <c r="AF62" s="12">
        <f t="shared" si="5"/>
        <v>68.20063680645161</v>
      </c>
      <c r="AG62" s="149">
        <f>SUM(B62:AF62)/31</f>
        <v>76.98595522580644</v>
      </c>
      <c r="AH62" s="27"/>
    </row>
    <row r="63" spans="1:34" ht="25.5" customHeight="1">
      <c r="A63" s="82"/>
      <c r="B63" s="8"/>
      <c r="C63" s="9"/>
      <c r="D63" s="8"/>
      <c r="E63" s="12"/>
      <c r="F63" s="8"/>
      <c r="G63" s="8"/>
      <c r="H63" s="12"/>
      <c r="I63" s="12"/>
      <c r="J63" s="12"/>
      <c r="K63" s="17"/>
      <c r="L63" s="12"/>
      <c r="M63" s="12"/>
      <c r="N63" s="12"/>
      <c r="O63" s="12"/>
      <c r="P63" s="12"/>
      <c r="Q63" s="12"/>
      <c r="R63" s="12"/>
      <c r="S63" s="17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7"/>
      <c r="AH63" s="27"/>
    </row>
    <row r="64" spans="1:34" ht="25.5" customHeight="1" thickBot="1">
      <c r="A64" s="82" t="s">
        <v>18</v>
      </c>
      <c r="B64" s="13">
        <f aca="true" t="shared" si="6" ref="B64:AF64">-SUM(B27+B29+B43+B44+B53+B55)</f>
        <v>-2.206604</v>
      </c>
      <c r="C64" s="13">
        <f t="shared" si="6"/>
        <v>-1.9500000000000002</v>
      </c>
      <c r="D64" s="13">
        <f t="shared" si="6"/>
        <v>-1.700557</v>
      </c>
      <c r="E64" s="13">
        <f t="shared" si="6"/>
        <v>-2.386</v>
      </c>
      <c r="F64" s="13">
        <f t="shared" si="6"/>
        <v>-2.0250000000000004</v>
      </c>
      <c r="G64" s="13">
        <f t="shared" si="6"/>
        <v>-1.871</v>
      </c>
      <c r="H64" s="13">
        <f t="shared" si="6"/>
        <v>-1.771007</v>
      </c>
      <c r="I64" s="13">
        <f t="shared" si="6"/>
        <v>-1.127356</v>
      </c>
      <c r="J64" s="13">
        <f t="shared" si="6"/>
        <v>-1.192226</v>
      </c>
      <c r="K64" s="13">
        <f t="shared" si="6"/>
        <v>-1.323264</v>
      </c>
      <c r="L64" s="13">
        <f t="shared" si="6"/>
        <v>-1.323264</v>
      </c>
      <c r="M64" s="13">
        <f t="shared" si="6"/>
        <v>-1.416471</v>
      </c>
      <c r="N64" s="13">
        <f t="shared" si="6"/>
        <v>-1.4075950000000002</v>
      </c>
      <c r="O64" s="13">
        <f t="shared" si="6"/>
        <v>-2.395483</v>
      </c>
      <c r="P64" s="13">
        <f t="shared" si="6"/>
        <v>-1.195294</v>
      </c>
      <c r="Q64" s="13">
        <f t="shared" si="6"/>
        <v>-2.090309</v>
      </c>
      <c r="R64" s="13">
        <f t="shared" si="6"/>
        <v>-1.893956</v>
      </c>
      <c r="S64" s="13">
        <f t="shared" si="6"/>
        <v>-1.806797</v>
      </c>
      <c r="T64" s="13">
        <f t="shared" si="6"/>
        <v>-1.213296</v>
      </c>
      <c r="U64" s="13">
        <f t="shared" si="6"/>
        <v>-1.404103</v>
      </c>
      <c r="V64" s="13">
        <f t="shared" si="6"/>
        <v>-2.400661</v>
      </c>
      <c r="W64" s="13">
        <f t="shared" si="6"/>
        <v>-1.799893</v>
      </c>
      <c r="X64" s="13">
        <f t="shared" si="6"/>
        <v>-1.204675</v>
      </c>
      <c r="Y64" s="13">
        <f t="shared" si="6"/>
        <v>-2.4557659999999997</v>
      </c>
      <c r="Z64" s="13">
        <f t="shared" si="6"/>
        <v>-1.704651</v>
      </c>
      <c r="AA64" s="13">
        <f t="shared" si="6"/>
        <v>-1.517238</v>
      </c>
      <c r="AB64" s="13">
        <f t="shared" si="6"/>
        <v>-1.8118370000000001</v>
      </c>
      <c r="AC64" s="13">
        <f t="shared" si="6"/>
        <v>-2.0077119999999997</v>
      </c>
      <c r="AD64" s="13">
        <f t="shared" si="6"/>
        <v>-0.8216490000000001</v>
      </c>
      <c r="AE64" s="13">
        <f t="shared" si="6"/>
        <v>-2.282353</v>
      </c>
      <c r="AF64" s="13">
        <f t="shared" si="6"/>
        <v>-0.9624710000000001</v>
      </c>
      <c r="AG64" s="149">
        <f>SUM(B64:AF64)/31</f>
        <v>-1.6989834838709676</v>
      </c>
      <c r="AH64" s="27"/>
    </row>
    <row r="65" spans="1:34" ht="25.5" customHeight="1">
      <c r="A65" s="82"/>
      <c r="B65" s="8"/>
      <c r="C65" s="8"/>
      <c r="D65" s="104"/>
      <c r="E65" s="12"/>
      <c r="F65" s="8"/>
      <c r="G65" s="8"/>
      <c r="H65" s="12"/>
      <c r="I65" s="12"/>
      <c r="J65" s="12"/>
      <c r="K65" s="17"/>
      <c r="L65" s="12"/>
      <c r="M65" s="12"/>
      <c r="N65" s="12"/>
      <c r="O65" s="12"/>
      <c r="P65" s="12"/>
      <c r="Q65" s="12"/>
      <c r="R65" s="12"/>
      <c r="S65" s="17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48" t="s">
        <v>40</v>
      </c>
      <c r="AH65" s="27"/>
    </row>
    <row r="66" spans="1:34" ht="25.5" customHeight="1" thickBot="1">
      <c r="A66" s="11" t="s">
        <v>25</v>
      </c>
      <c r="B66" s="142">
        <f aca="true" t="shared" si="7" ref="B66:AC66">SUM(B62:B64)</f>
        <v>75.34661480645161</v>
      </c>
      <c r="C66" s="142">
        <f t="shared" si="7"/>
        <v>73.79142880645162</v>
      </c>
      <c r="D66" s="142">
        <f t="shared" si="7"/>
        <v>76.03370480645161</v>
      </c>
      <c r="E66" s="142">
        <f t="shared" si="7"/>
        <v>78.38144280645162</v>
      </c>
      <c r="F66" s="142">
        <f t="shared" si="7"/>
        <v>73.99376380645161</v>
      </c>
      <c r="G66" s="142">
        <f t="shared" si="7"/>
        <v>74.69386280645162</v>
      </c>
      <c r="H66" s="142">
        <f t="shared" si="7"/>
        <v>75.2237118064516</v>
      </c>
      <c r="I66" s="142">
        <f t="shared" si="7"/>
        <v>74.8148498064516</v>
      </c>
      <c r="J66" s="142">
        <f t="shared" si="7"/>
        <v>74.94111380645161</v>
      </c>
      <c r="K66" s="143">
        <f t="shared" si="7"/>
        <v>74.07780080645162</v>
      </c>
      <c r="L66" s="142">
        <f t="shared" si="7"/>
        <v>75.18088380645162</v>
      </c>
      <c r="M66" s="142">
        <f t="shared" si="7"/>
        <v>74.55470580645161</v>
      </c>
      <c r="N66" s="142">
        <f t="shared" si="7"/>
        <v>75.42970080645162</v>
      </c>
      <c r="O66" s="142">
        <f t="shared" si="7"/>
        <v>78.23352080645161</v>
      </c>
      <c r="P66" s="142">
        <f t="shared" si="7"/>
        <v>78.9404378064516</v>
      </c>
      <c r="Q66" s="142">
        <f t="shared" si="7"/>
        <v>74.8883868064516</v>
      </c>
      <c r="R66" s="142">
        <f t="shared" si="7"/>
        <v>81.94238780645162</v>
      </c>
      <c r="S66" s="143">
        <f t="shared" si="7"/>
        <v>74.0191188064516</v>
      </c>
      <c r="T66" s="144">
        <f t="shared" si="7"/>
        <v>77.64563080645162</v>
      </c>
      <c r="U66" s="142">
        <f t="shared" si="7"/>
        <v>75.4111058064516</v>
      </c>
      <c r="V66" s="142">
        <f t="shared" si="7"/>
        <v>79.57663780645161</v>
      </c>
      <c r="W66" s="142">
        <f t="shared" si="7"/>
        <v>80.0762418064516</v>
      </c>
      <c r="X66" s="142">
        <f t="shared" si="7"/>
        <v>79.14765480645161</v>
      </c>
      <c r="Y66" s="142">
        <f t="shared" si="7"/>
        <v>75.23434780645161</v>
      </c>
      <c r="Z66" s="142">
        <f t="shared" si="7"/>
        <v>76.03420480645161</v>
      </c>
      <c r="AA66" s="142">
        <f t="shared" si="7"/>
        <v>76.97336680645161</v>
      </c>
      <c r="AB66" s="142">
        <f t="shared" si="7"/>
        <v>72.70601380645161</v>
      </c>
      <c r="AC66" s="142">
        <f t="shared" si="7"/>
        <v>74.43413980645163</v>
      </c>
      <c r="AD66" s="142">
        <f>SUM(AD62:AD64)</f>
        <v>69.6948978064516</v>
      </c>
      <c r="AE66" s="142">
        <f>SUM(AE62:AE64)</f>
        <v>65.23627980645162</v>
      </c>
      <c r="AF66" s="142">
        <f>SUM(AF62:AF64)</f>
        <v>67.23816580645162</v>
      </c>
      <c r="AG66" s="149">
        <f>SUM(B66:AF66)/31</f>
        <v>75.28697174193545</v>
      </c>
      <c r="AH66" s="27"/>
    </row>
    <row r="67" spans="1:34" ht="25.5" customHeight="1">
      <c r="A67" s="11"/>
      <c r="B67" s="12"/>
      <c r="C67" s="8"/>
      <c r="D67" s="8"/>
      <c r="E67" s="8"/>
      <c r="F67" s="8"/>
      <c r="G67" s="8"/>
      <c r="H67" s="8"/>
      <c r="I67" s="12"/>
      <c r="J67" s="12"/>
      <c r="K67" s="12"/>
      <c r="L67" s="12"/>
      <c r="M67" s="12"/>
      <c r="N67" s="12"/>
      <c r="O67" s="12"/>
      <c r="P67" s="12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131"/>
      <c r="AH67" s="27"/>
    </row>
    <row r="68" spans="1:33" ht="25.5" customHeight="1">
      <c r="A68" s="1" t="s">
        <v>22</v>
      </c>
      <c r="B68" s="9"/>
      <c r="C68" s="9"/>
      <c r="D68" s="9"/>
      <c r="E68" s="9"/>
      <c r="F68" s="9"/>
      <c r="G68" s="9"/>
      <c r="H68" s="9"/>
      <c r="I68" s="23"/>
      <c r="J68" s="23"/>
      <c r="K68" s="23"/>
      <c r="L68" s="23"/>
      <c r="M68" s="23"/>
      <c r="N68" s="23"/>
      <c r="O68" s="23"/>
      <c r="P68" s="23"/>
      <c r="Q68" s="8"/>
      <c r="R68" s="8"/>
      <c r="S68" s="9"/>
      <c r="T68" s="9"/>
      <c r="U68" s="9"/>
      <c r="V68" s="9"/>
      <c r="W68" s="9"/>
      <c r="X68" s="9"/>
      <c r="Y68" s="9"/>
      <c r="Z68" s="23"/>
      <c r="AA68" s="23"/>
      <c r="AB68" s="23"/>
      <c r="AC68" s="23"/>
      <c r="AD68" s="23"/>
      <c r="AE68" s="23"/>
      <c r="AF68" s="23"/>
      <c r="AG68" s="87"/>
    </row>
    <row r="69" spans="1:34" ht="25.5" customHeight="1">
      <c r="A69" s="27"/>
      <c r="AG69" s="152"/>
      <c r="AH69" s="11"/>
    </row>
    <row r="70" spans="1:34" ht="20.25">
      <c r="A70" s="9"/>
      <c r="B70" s="9"/>
      <c r="C70" s="9"/>
      <c r="D70" s="9"/>
      <c r="E70" s="9"/>
      <c r="F70" s="9"/>
      <c r="G70" s="9"/>
      <c r="H70" s="9"/>
      <c r="I70" s="23"/>
      <c r="J70" s="23"/>
      <c r="K70" s="23"/>
      <c r="L70" s="23"/>
      <c r="M70" s="23"/>
      <c r="N70" s="23"/>
      <c r="O70" s="23"/>
      <c r="P70" s="23"/>
      <c r="Q70" s="8"/>
      <c r="R70" s="8"/>
      <c r="S70" s="9"/>
      <c r="T70" s="9"/>
      <c r="U70" s="9"/>
      <c r="V70" s="9"/>
      <c r="W70" s="9"/>
      <c r="X70" s="9"/>
      <c r="Y70" s="9"/>
      <c r="Z70" s="23"/>
      <c r="AA70" s="23"/>
      <c r="AB70" s="23"/>
      <c r="AC70" s="23"/>
      <c r="AD70" s="23"/>
      <c r="AE70" s="23"/>
      <c r="AF70" s="23"/>
      <c r="AG70" s="87"/>
      <c r="AH70" s="27"/>
    </row>
    <row r="71" spans="1:34" ht="20.25">
      <c r="A71" s="9"/>
      <c r="B71" s="9"/>
      <c r="C71" s="9"/>
      <c r="D71" s="9"/>
      <c r="E71" s="9"/>
      <c r="F71" s="9"/>
      <c r="G71" s="9"/>
      <c r="H71" s="9"/>
      <c r="I71" s="23"/>
      <c r="J71" s="23"/>
      <c r="K71" s="23"/>
      <c r="L71" s="23"/>
      <c r="M71" s="23"/>
      <c r="N71" s="23"/>
      <c r="O71" s="23"/>
      <c r="P71" s="23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131"/>
      <c r="AH71" s="27"/>
    </row>
    <row r="72" spans="1:33" ht="2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131"/>
    </row>
    <row r="73" ht="15">
      <c r="AG73" s="152"/>
    </row>
    <row r="74" ht="15">
      <c r="AG74" s="152"/>
    </row>
    <row r="75" ht="15">
      <c r="AG75" s="152"/>
    </row>
    <row r="76" ht="15">
      <c r="AG76" s="152"/>
    </row>
    <row r="77" ht="15">
      <c r="AG77" s="152"/>
    </row>
    <row r="78" ht="15">
      <c r="AG78" s="152"/>
    </row>
    <row r="79" ht="15">
      <c r="AG79" s="152"/>
    </row>
    <row r="80" ht="15">
      <c r="AG80" s="152"/>
    </row>
    <row r="81" ht="15">
      <c r="AG81" s="152"/>
    </row>
    <row r="82" ht="15">
      <c r="AG82" s="152"/>
    </row>
    <row r="83" ht="15">
      <c r="AG83" s="152"/>
    </row>
    <row r="84" ht="15">
      <c r="AG84" s="152"/>
    </row>
    <row r="85" ht="15">
      <c r="AG85" s="152"/>
    </row>
    <row r="86" ht="15">
      <c r="AG86" s="152"/>
    </row>
    <row r="87" ht="15">
      <c r="AG87" s="152"/>
    </row>
    <row r="88" ht="15">
      <c r="AG88" s="152"/>
    </row>
    <row r="89" ht="15">
      <c r="AG89" s="152"/>
    </row>
    <row r="90" ht="15">
      <c r="AG90" s="152"/>
    </row>
    <row r="91" ht="15">
      <c r="AG91" s="152"/>
    </row>
    <row r="92" ht="15">
      <c r="AG92" s="152"/>
    </row>
    <row r="93" ht="15">
      <c r="AG93" s="152"/>
    </row>
    <row r="94" ht="15">
      <c r="AG94" s="152"/>
    </row>
    <row r="95" ht="15">
      <c r="AG95" s="152"/>
    </row>
    <row r="96" ht="15">
      <c r="AG96" s="152"/>
    </row>
    <row r="97" ht="15">
      <c r="AG97" s="152"/>
    </row>
    <row r="98" ht="15">
      <c r="AG98" s="152"/>
    </row>
    <row r="99" ht="15">
      <c r="AG99" s="152"/>
    </row>
    <row r="100" ht="15">
      <c r="AG100" s="152"/>
    </row>
    <row r="101" ht="15">
      <c r="AG101" s="152"/>
    </row>
    <row r="102" ht="15">
      <c r="AG102" s="152"/>
    </row>
    <row r="103" ht="15">
      <c r="AG103" s="152"/>
    </row>
    <row r="104" ht="15">
      <c r="AG104" s="152"/>
    </row>
    <row r="105" ht="15">
      <c r="AG105" s="152"/>
    </row>
    <row r="106" ht="15">
      <c r="AG106" s="152"/>
    </row>
    <row r="107" ht="15">
      <c r="AG107" s="152"/>
    </row>
    <row r="108" ht="15">
      <c r="AG108" s="152"/>
    </row>
    <row r="109" ht="15">
      <c r="AG109" s="152"/>
    </row>
    <row r="110" ht="15">
      <c r="AG110" s="152"/>
    </row>
    <row r="111" ht="15">
      <c r="AG111" s="152"/>
    </row>
    <row r="112" ht="15">
      <c r="AG112" s="152"/>
    </row>
    <row r="113" ht="15">
      <c r="AG113" s="152"/>
    </row>
    <row r="114" ht="15">
      <c r="AG114" s="152"/>
    </row>
    <row r="115" ht="15">
      <c r="AG115" s="152"/>
    </row>
    <row r="116" ht="15">
      <c r="AG116" s="152"/>
    </row>
    <row r="117" ht="15">
      <c r="AG117" s="152"/>
    </row>
    <row r="118" ht="15">
      <c r="AG118" s="152"/>
    </row>
    <row r="119" ht="15">
      <c r="AG119" s="152"/>
    </row>
    <row r="120" ht="15">
      <c r="AG120" s="152"/>
    </row>
    <row r="121" ht="15">
      <c r="AG121" s="152"/>
    </row>
    <row r="122" ht="15">
      <c r="AG122" s="152"/>
    </row>
    <row r="123" ht="15">
      <c r="AG123" s="152"/>
    </row>
    <row r="124" ht="15">
      <c r="AG124" s="152"/>
    </row>
    <row r="125" ht="15">
      <c r="AG125" s="152"/>
    </row>
    <row r="126" ht="15">
      <c r="AG126" s="152"/>
    </row>
    <row r="127" ht="15">
      <c r="AG127" s="152"/>
    </row>
    <row r="128" ht="15">
      <c r="AG128" s="152"/>
    </row>
    <row r="129" ht="15">
      <c r="AG129" s="152"/>
    </row>
    <row r="130" ht="15">
      <c r="AG130" s="152"/>
    </row>
    <row r="131" ht="15">
      <c r="AG131" s="152"/>
    </row>
    <row r="132" ht="15">
      <c r="AG132" s="152"/>
    </row>
    <row r="133" ht="15">
      <c r="AG133" s="152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3" right="0.17" top="0.19" bottom="0.51" header="0.65" footer="0.36"/>
  <pageSetup horizontalDpi="300" verticalDpi="300" orientation="landscape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7"/>
  <sheetViews>
    <sheetView zoomScale="50" zoomScaleNormal="50" workbookViewId="0" topLeftCell="D1">
      <selection activeCell="AF15" sqref="AF15"/>
    </sheetView>
  </sheetViews>
  <sheetFormatPr defaultColWidth="8.88671875" defaultRowHeight="15"/>
  <cols>
    <col min="1" max="1" width="29.99609375" style="0" customWidth="1"/>
    <col min="33" max="33" width="11.4453125" style="0" customWidth="1"/>
  </cols>
  <sheetData>
    <row r="1" spans="1:34" ht="27.75">
      <c r="A1" s="167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ht="27.75">
      <c r="A2" s="167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1:34" ht="27.75">
      <c r="A3" s="169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ht="26.25">
      <c r="A4" s="69" t="s">
        <v>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3"/>
      <c r="AH4" s="3"/>
    </row>
    <row r="5" spans="1:34" ht="26.25">
      <c r="A5" s="69">
        <v>38961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155"/>
      <c r="AH5" s="3"/>
    </row>
    <row r="6" spans="1:34" ht="26.25">
      <c r="A6" s="71" t="s">
        <v>23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A6" s="71"/>
      <c r="AB6" s="73"/>
      <c r="AC6" s="73"/>
      <c r="AD6" s="73"/>
      <c r="AE6" s="73"/>
      <c r="AF6" s="73"/>
      <c r="AG6" s="156"/>
      <c r="AH6" s="3"/>
    </row>
    <row r="7" spans="1:34" ht="26.25">
      <c r="A7" s="74"/>
      <c r="B7" s="75" t="s">
        <v>32</v>
      </c>
      <c r="C7" s="75" t="s">
        <v>33</v>
      </c>
      <c r="D7" s="75" t="s">
        <v>34</v>
      </c>
      <c r="E7" s="75" t="s">
        <v>34</v>
      </c>
      <c r="F7" s="75" t="s">
        <v>35</v>
      </c>
      <c r="G7" s="75" t="s">
        <v>32</v>
      </c>
      <c r="H7" s="75" t="s">
        <v>36</v>
      </c>
      <c r="I7" s="75" t="s">
        <v>32</v>
      </c>
      <c r="J7" s="75" t="s">
        <v>33</v>
      </c>
      <c r="K7" s="75" t="s">
        <v>34</v>
      </c>
      <c r="L7" s="75" t="s">
        <v>34</v>
      </c>
      <c r="M7" s="75" t="s">
        <v>35</v>
      </c>
      <c r="N7" s="75" t="s">
        <v>32</v>
      </c>
      <c r="O7" s="75" t="s">
        <v>36</v>
      </c>
      <c r="P7" s="75" t="s">
        <v>32</v>
      </c>
      <c r="Q7" s="75" t="s">
        <v>33</v>
      </c>
      <c r="R7" s="75" t="s">
        <v>34</v>
      </c>
      <c r="S7" s="75" t="s">
        <v>34</v>
      </c>
      <c r="T7" s="75" t="s">
        <v>35</v>
      </c>
      <c r="U7" s="75" t="s">
        <v>32</v>
      </c>
      <c r="V7" s="75" t="s">
        <v>36</v>
      </c>
      <c r="W7" s="75" t="s">
        <v>32</v>
      </c>
      <c r="X7" s="75" t="s">
        <v>33</v>
      </c>
      <c r="Y7" s="75" t="s">
        <v>34</v>
      </c>
      <c r="Z7" s="75" t="s">
        <v>34</v>
      </c>
      <c r="AA7" s="75" t="s">
        <v>35</v>
      </c>
      <c r="AB7" s="75" t="s">
        <v>32</v>
      </c>
      <c r="AC7" s="75" t="s">
        <v>36</v>
      </c>
      <c r="AD7" s="75" t="s">
        <v>32</v>
      </c>
      <c r="AE7" s="75" t="s">
        <v>33</v>
      </c>
      <c r="AF7" s="75" t="s">
        <v>34</v>
      </c>
      <c r="AG7" s="88"/>
      <c r="AH7" s="8"/>
    </row>
    <row r="8" spans="1:34" ht="25.5">
      <c r="A8" s="76"/>
      <c r="B8" s="77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8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9">
        <v>16</v>
      </c>
      <c r="R8" s="79">
        <v>17</v>
      </c>
      <c r="S8" s="80">
        <v>18</v>
      </c>
      <c r="T8" s="81">
        <v>19</v>
      </c>
      <c r="U8" s="81">
        <v>20</v>
      </c>
      <c r="V8" s="81">
        <v>21</v>
      </c>
      <c r="W8" s="81">
        <v>22</v>
      </c>
      <c r="X8" s="81">
        <v>23</v>
      </c>
      <c r="Y8" s="81">
        <v>24</v>
      </c>
      <c r="Z8" s="79">
        <v>25</v>
      </c>
      <c r="AA8" s="79">
        <v>26</v>
      </c>
      <c r="AB8" s="79">
        <v>27</v>
      </c>
      <c r="AC8" s="79">
        <v>28</v>
      </c>
      <c r="AD8" s="79">
        <v>29</v>
      </c>
      <c r="AE8" s="79">
        <v>30</v>
      </c>
      <c r="AF8" s="79">
        <v>31</v>
      </c>
      <c r="AG8" s="128"/>
      <c r="AH8" s="3"/>
    </row>
    <row r="9" spans="1:34" ht="25.5">
      <c r="A9" s="139" t="s">
        <v>1</v>
      </c>
      <c r="B9" s="112"/>
      <c r="C9" s="112"/>
      <c r="D9" s="112"/>
      <c r="E9" s="112"/>
      <c r="F9" s="112"/>
      <c r="G9" s="112"/>
      <c r="H9" s="112"/>
      <c r="I9" s="113"/>
      <c r="J9" s="113"/>
      <c r="K9" s="114"/>
      <c r="L9" s="113"/>
      <c r="M9" s="113"/>
      <c r="N9" s="113"/>
      <c r="O9" s="113"/>
      <c r="P9" s="113"/>
      <c r="Q9" s="115"/>
      <c r="R9" s="115"/>
      <c r="S9" s="116"/>
      <c r="T9" s="117"/>
      <c r="U9" s="117"/>
      <c r="V9" s="117"/>
      <c r="W9" s="117"/>
      <c r="X9" s="117"/>
      <c r="Y9" s="117"/>
      <c r="Z9" s="115"/>
      <c r="AA9" s="115"/>
      <c r="AB9" s="115"/>
      <c r="AC9" s="115"/>
      <c r="AD9" s="115"/>
      <c r="AE9" s="115"/>
      <c r="AF9" s="115"/>
      <c r="AG9" s="17"/>
      <c r="AH9" s="4"/>
    </row>
    <row r="10" spans="1:34" ht="23.25">
      <c r="A10" s="82"/>
      <c r="B10" s="43"/>
      <c r="C10" s="43"/>
      <c r="D10" s="43"/>
      <c r="E10" s="43"/>
      <c r="F10" s="43"/>
      <c r="G10" s="43"/>
      <c r="H10" s="43"/>
      <c r="I10" s="41"/>
      <c r="J10" s="41"/>
      <c r="K10" s="44"/>
      <c r="L10" s="41"/>
      <c r="M10" s="41"/>
      <c r="N10" s="41"/>
      <c r="O10" s="41"/>
      <c r="P10" s="41"/>
      <c r="Q10" s="41"/>
      <c r="R10" s="41"/>
      <c r="S10" s="44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"/>
      <c r="AH10" s="6"/>
    </row>
    <row r="11" spans="1:34" ht="23.25">
      <c r="A11" s="82" t="s">
        <v>2</v>
      </c>
      <c r="B11" s="12">
        <v>7.784</v>
      </c>
      <c r="C11" s="12">
        <v>6.884</v>
      </c>
      <c r="D11" s="12">
        <v>7.111</v>
      </c>
      <c r="E11" s="12">
        <v>7.461</v>
      </c>
      <c r="F11" s="12">
        <v>7.064</v>
      </c>
      <c r="G11" s="12">
        <v>7.38</v>
      </c>
      <c r="H11" s="12">
        <v>6.952</v>
      </c>
      <c r="I11" s="12">
        <v>6.968</v>
      </c>
      <c r="J11" s="12">
        <v>5.709</v>
      </c>
      <c r="K11" s="17">
        <v>5.436</v>
      </c>
      <c r="L11" s="12">
        <v>6.368</v>
      </c>
      <c r="M11" s="12">
        <v>7.831</v>
      </c>
      <c r="N11" s="12">
        <v>6.61</v>
      </c>
      <c r="O11" s="12">
        <v>7.03</v>
      </c>
      <c r="P11" s="12">
        <v>7.031</v>
      </c>
      <c r="Q11" s="12">
        <v>6.428</v>
      </c>
      <c r="R11" s="12">
        <v>6.547</v>
      </c>
      <c r="S11" s="17">
        <v>6.875</v>
      </c>
      <c r="T11" s="12">
        <v>6.78</v>
      </c>
      <c r="U11" s="12">
        <v>6.603</v>
      </c>
      <c r="V11" s="12">
        <v>6.926</v>
      </c>
      <c r="W11" s="12">
        <v>7.019</v>
      </c>
      <c r="X11" s="12">
        <v>6.615</v>
      </c>
      <c r="Y11" s="12">
        <v>7.094</v>
      </c>
      <c r="Z11" s="12">
        <v>7.06</v>
      </c>
      <c r="AA11" s="12">
        <v>6.779</v>
      </c>
      <c r="AB11" s="12">
        <v>6.779</v>
      </c>
      <c r="AC11" s="12">
        <v>6.779</v>
      </c>
      <c r="AD11" s="12">
        <v>6.779</v>
      </c>
      <c r="AE11" s="12">
        <v>6.779</v>
      </c>
      <c r="AF11" s="12"/>
      <c r="AG11" s="17"/>
      <c r="AH11" s="7"/>
    </row>
    <row r="12" spans="1:34" ht="23.25">
      <c r="A12" s="82"/>
      <c r="B12" s="12"/>
      <c r="C12" s="12"/>
      <c r="D12" s="12"/>
      <c r="E12" s="12"/>
      <c r="F12" s="12"/>
      <c r="G12" s="12"/>
      <c r="H12" s="12"/>
      <c r="I12" s="12"/>
      <c r="J12" s="12"/>
      <c r="K12" s="17"/>
      <c r="L12" s="12"/>
      <c r="M12" s="12"/>
      <c r="N12" s="12"/>
      <c r="O12" s="12"/>
      <c r="P12" s="12"/>
      <c r="Q12" s="12"/>
      <c r="R12" s="12"/>
      <c r="S12" s="17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7"/>
      <c r="AH12" s="27"/>
    </row>
    <row r="13" spans="1:34" ht="24" thickBot="1">
      <c r="A13" s="82" t="s">
        <v>3</v>
      </c>
      <c r="B13" s="12">
        <v>14.299</v>
      </c>
      <c r="C13" s="12">
        <v>11.58</v>
      </c>
      <c r="D13" s="12">
        <v>12.872</v>
      </c>
      <c r="E13" s="13">
        <v>13.543</v>
      </c>
      <c r="F13" s="13">
        <v>13.823</v>
      </c>
      <c r="G13" s="13">
        <v>12.277</v>
      </c>
      <c r="H13" s="13">
        <v>15.801</v>
      </c>
      <c r="I13" s="13">
        <v>12.632</v>
      </c>
      <c r="J13" s="12">
        <v>14.17</v>
      </c>
      <c r="K13" s="17">
        <v>15.247</v>
      </c>
      <c r="L13" s="13">
        <v>14.332</v>
      </c>
      <c r="M13" s="13">
        <v>13.726</v>
      </c>
      <c r="N13" s="13">
        <v>11.668</v>
      </c>
      <c r="O13" s="13">
        <v>14.137</v>
      </c>
      <c r="P13" s="13">
        <v>13.063</v>
      </c>
      <c r="Q13" s="13">
        <v>12.017</v>
      </c>
      <c r="R13" s="13">
        <v>11.978</v>
      </c>
      <c r="S13" s="25">
        <v>13.735</v>
      </c>
      <c r="T13" s="13">
        <v>13.543</v>
      </c>
      <c r="U13" s="13">
        <v>12.761</v>
      </c>
      <c r="V13" s="13">
        <v>14.93</v>
      </c>
      <c r="W13" s="13">
        <v>11.994</v>
      </c>
      <c r="X13" s="13">
        <v>13.124</v>
      </c>
      <c r="Y13" s="13">
        <v>12.715</v>
      </c>
      <c r="Z13" s="13">
        <v>13.99</v>
      </c>
      <c r="AA13" s="13">
        <v>14.261</v>
      </c>
      <c r="AB13" s="13">
        <v>14.261</v>
      </c>
      <c r="AC13" s="13">
        <v>14.261</v>
      </c>
      <c r="AD13" s="13">
        <v>14.261</v>
      </c>
      <c r="AE13" s="13">
        <v>14.261</v>
      </c>
      <c r="AF13" s="13"/>
      <c r="AG13" s="109"/>
      <c r="AH13" s="27"/>
    </row>
    <row r="14" spans="1:34" ht="33">
      <c r="A14" s="82"/>
      <c r="B14" s="14"/>
      <c r="C14" s="14"/>
      <c r="D14" s="14"/>
      <c r="E14" s="12"/>
      <c r="F14" s="12"/>
      <c r="G14" s="12"/>
      <c r="H14" s="12"/>
      <c r="I14" s="12"/>
      <c r="J14" s="14"/>
      <c r="K14" s="94"/>
      <c r="L14" s="12"/>
      <c r="M14" s="12"/>
      <c r="N14" s="12"/>
      <c r="O14" s="12"/>
      <c r="P14" s="12"/>
      <c r="Q14" s="12"/>
      <c r="R14" s="12"/>
      <c r="S14" s="17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8" t="s">
        <v>40</v>
      </c>
      <c r="AH14" s="11"/>
    </row>
    <row r="15" spans="1:34" ht="33.75" thickBot="1">
      <c r="A15" s="82"/>
      <c r="B15" s="95">
        <f aca="true" t="shared" si="0" ref="B15:AE15">SUM(B11:B13)</f>
        <v>22.083</v>
      </c>
      <c r="C15" s="95">
        <f t="shared" si="0"/>
        <v>18.464</v>
      </c>
      <c r="D15" s="95">
        <f t="shared" si="0"/>
        <v>19.983</v>
      </c>
      <c r="E15" s="95">
        <f t="shared" si="0"/>
        <v>21.003999999999998</v>
      </c>
      <c r="F15" s="95">
        <f t="shared" si="0"/>
        <v>20.887</v>
      </c>
      <c r="G15" s="95">
        <f t="shared" si="0"/>
        <v>19.657</v>
      </c>
      <c r="H15" s="95">
        <f t="shared" si="0"/>
        <v>22.753</v>
      </c>
      <c r="I15" s="95">
        <f t="shared" si="0"/>
        <v>19.6</v>
      </c>
      <c r="J15" s="95">
        <f t="shared" si="0"/>
        <v>19.878999999999998</v>
      </c>
      <c r="K15" s="96">
        <f t="shared" si="0"/>
        <v>20.683</v>
      </c>
      <c r="L15" s="95">
        <f t="shared" si="0"/>
        <v>20.700000000000003</v>
      </c>
      <c r="M15" s="95">
        <f t="shared" si="0"/>
        <v>21.557000000000002</v>
      </c>
      <c r="N15" s="95">
        <f t="shared" si="0"/>
        <v>18.278</v>
      </c>
      <c r="O15" s="95">
        <f t="shared" si="0"/>
        <v>21.167</v>
      </c>
      <c r="P15" s="95">
        <f t="shared" si="0"/>
        <v>20.094</v>
      </c>
      <c r="Q15" s="95">
        <f t="shared" si="0"/>
        <v>18.445</v>
      </c>
      <c r="R15" s="95">
        <f t="shared" si="0"/>
        <v>18.525</v>
      </c>
      <c r="S15" s="96">
        <f t="shared" si="0"/>
        <v>20.61</v>
      </c>
      <c r="T15" s="95">
        <f t="shared" si="0"/>
        <v>20.323</v>
      </c>
      <c r="U15" s="95">
        <f t="shared" si="0"/>
        <v>19.363999999999997</v>
      </c>
      <c r="V15" s="95">
        <f t="shared" si="0"/>
        <v>21.856</v>
      </c>
      <c r="W15" s="95">
        <f t="shared" si="0"/>
        <v>19.012999999999998</v>
      </c>
      <c r="X15" s="95">
        <f t="shared" si="0"/>
        <v>19.739</v>
      </c>
      <c r="Y15" s="95">
        <f t="shared" si="0"/>
        <v>19.809</v>
      </c>
      <c r="Z15" s="95">
        <f t="shared" si="0"/>
        <v>21.05</v>
      </c>
      <c r="AA15" s="95">
        <f t="shared" si="0"/>
        <v>21.04</v>
      </c>
      <c r="AB15" s="95">
        <f t="shared" si="0"/>
        <v>21.04</v>
      </c>
      <c r="AC15" s="95">
        <f t="shared" si="0"/>
        <v>21.04</v>
      </c>
      <c r="AD15" s="95">
        <f t="shared" si="0"/>
        <v>21.04</v>
      </c>
      <c r="AE15" s="95">
        <f t="shared" si="0"/>
        <v>21.04</v>
      </c>
      <c r="AF15" s="95"/>
      <c r="AG15" s="149">
        <f>SUM(B15:AF15)/30</f>
        <v>20.35743333333333</v>
      </c>
      <c r="AH15" s="27"/>
    </row>
    <row r="16" spans="1:34" ht="23.25">
      <c r="A16" s="139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7"/>
      <c r="L16" s="12"/>
      <c r="M16" s="12"/>
      <c r="N16" s="12"/>
      <c r="O16" s="12"/>
      <c r="P16" s="12"/>
      <c r="Q16" s="12"/>
      <c r="R16" s="12"/>
      <c r="S16" s="17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7"/>
      <c r="AH16" s="27"/>
    </row>
    <row r="17" spans="1:34" ht="23.25">
      <c r="A17" s="82"/>
      <c r="B17" s="12"/>
      <c r="C17" s="12"/>
      <c r="D17" s="12"/>
      <c r="E17" s="12"/>
      <c r="F17" s="12"/>
      <c r="G17" s="12"/>
      <c r="H17" s="12"/>
      <c r="I17" s="12"/>
      <c r="J17" s="12"/>
      <c r="K17" s="17"/>
      <c r="L17" s="12"/>
      <c r="M17" s="12"/>
      <c r="N17" s="12"/>
      <c r="O17" s="12"/>
      <c r="P17" s="12"/>
      <c r="Q17" s="12"/>
      <c r="R17" s="12"/>
      <c r="S17" s="24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7"/>
      <c r="AH17" s="27"/>
    </row>
    <row r="18" spans="1:34" ht="23.25">
      <c r="A18" s="82" t="s">
        <v>21</v>
      </c>
      <c r="B18" s="145">
        <v>16.702517</v>
      </c>
      <c r="C18" s="145">
        <v>13.83222</v>
      </c>
      <c r="D18" s="145">
        <v>15.162502</v>
      </c>
      <c r="E18" s="145">
        <v>13.756463</v>
      </c>
      <c r="F18" s="145">
        <v>14.958881</v>
      </c>
      <c r="G18" s="145">
        <v>12.553821</v>
      </c>
      <c r="H18" s="145">
        <v>13.482822</v>
      </c>
      <c r="I18" s="145">
        <v>15.227293</v>
      </c>
      <c r="J18" s="58">
        <v>15.00304</v>
      </c>
      <c r="K18" s="59">
        <v>14.577353</v>
      </c>
      <c r="L18" s="58">
        <v>15.2416</v>
      </c>
      <c r="M18" s="58">
        <v>16.490665</v>
      </c>
      <c r="N18" s="58">
        <v>15.539684</v>
      </c>
      <c r="O18" s="58">
        <v>14.540893</v>
      </c>
      <c r="P18" s="58">
        <v>14.1934</v>
      </c>
      <c r="Q18" s="58">
        <v>14.798054</v>
      </c>
      <c r="R18" s="58">
        <v>15.927032</v>
      </c>
      <c r="S18" s="59">
        <v>16.837884</v>
      </c>
      <c r="T18" s="58">
        <v>16.695743</v>
      </c>
      <c r="U18" s="58">
        <v>16.234756</v>
      </c>
      <c r="V18" s="58">
        <v>15.873459</v>
      </c>
      <c r="W18" s="58">
        <v>15.164109</v>
      </c>
      <c r="X18" s="58">
        <v>15.840961</v>
      </c>
      <c r="Y18" s="58">
        <v>15.959389</v>
      </c>
      <c r="Z18" s="58">
        <v>15.959389</v>
      </c>
      <c r="AA18" s="58">
        <v>15.959389</v>
      </c>
      <c r="AB18" s="58">
        <v>15.959389</v>
      </c>
      <c r="AC18" s="58">
        <v>15.959389</v>
      </c>
      <c r="AD18" s="58">
        <v>15.959389</v>
      </c>
      <c r="AE18" s="58">
        <v>15.959389</v>
      </c>
      <c r="AF18" s="58"/>
      <c r="AG18" s="17"/>
      <c r="AH18" s="27"/>
    </row>
    <row r="19" spans="1:34" ht="23.25">
      <c r="A19" s="82"/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58"/>
      <c r="M19" s="58"/>
      <c r="N19" s="58"/>
      <c r="O19" s="58"/>
      <c r="P19" s="58"/>
      <c r="Q19" s="58"/>
      <c r="R19" s="58"/>
      <c r="S19" s="59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17"/>
      <c r="AH19" s="27"/>
    </row>
    <row r="20" spans="1:34" ht="23.25">
      <c r="A20" s="83" t="s">
        <v>37</v>
      </c>
      <c r="B20" s="58">
        <v>0.975268</v>
      </c>
      <c r="C20" s="58">
        <v>0.988977</v>
      </c>
      <c r="D20" s="58">
        <v>0.988977</v>
      </c>
      <c r="E20" s="58">
        <v>0.977016</v>
      </c>
      <c r="F20" s="58">
        <v>0.981818</v>
      </c>
      <c r="G20" s="58">
        <v>0.984046</v>
      </c>
      <c r="H20" s="58">
        <v>0.699784</v>
      </c>
      <c r="I20" s="58">
        <v>0.239134</v>
      </c>
      <c r="J20" s="58">
        <v>0.708245</v>
      </c>
      <c r="K20" s="59">
        <v>0.928696</v>
      </c>
      <c r="L20" s="58">
        <v>0.925104</v>
      </c>
      <c r="M20" s="58">
        <v>0.458005</v>
      </c>
      <c r="N20" s="58">
        <v>0.910413</v>
      </c>
      <c r="O20" s="58">
        <v>0.909919</v>
      </c>
      <c r="P20" s="58">
        <v>0.933098</v>
      </c>
      <c r="Q20" s="58">
        <v>0.931765</v>
      </c>
      <c r="R20" s="58">
        <v>0.932012</v>
      </c>
      <c r="S20" s="59">
        <v>0.920402</v>
      </c>
      <c r="T20" s="58">
        <v>0.915178</v>
      </c>
      <c r="U20" s="58">
        <v>0.925015</v>
      </c>
      <c r="V20" s="58">
        <v>0.92836</v>
      </c>
      <c r="W20" s="58">
        <v>0.936051</v>
      </c>
      <c r="X20" s="58">
        <v>0.938785</v>
      </c>
      <c r="Y20" s="58">
        <v>0.927955</v>
      </c>
      <c r="Z20" s="58">
        <v>0.927955</v>
      </c>
      <c r="AA20" s="58">
        <v>0.927955</v>
      </c>
      <c r="AB20" s="58">
        <v>0.927955</v>
      </c>
      <c r="AC20" s="58">
        <v>0.927955</v>
      </c>
      <c r="AD20" s="58">
        <v>0.927955</v>
      </c>
      <c r="AE20" s="58">
        <v>0.927955</v>
      </c>
      <c r="AF20" s="58"/>
      <c r="AG20" s="17">
        <f>SUM(B20:AF20)</f>
        <v>26.531753000000002</v>
      </c>
      <c r="AH20" s="27"/>
    </row>
    <row r="21" spans="1:34" ht="23.25">
      <c r="A21" s="82"/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58"/>
      <c r="M21" s="58"/>
      <c r="N21" s="58"/>
      <c r="O21" s="58"/>
      <c r="P21" s="58"/>
      <c r="Q21" s="58"/>
      <c r="R21" s="58"/>
      <c r="S21" s="59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17"/>
      <c r="AH21" s="27"/>
    </row>
    <row r="22" spans="1:34" ht="23.25">
      <c r="A22" s="82" t="s">
        <v>6</v>
      </c>
      <c r="B22" s="58">
        <v>3.613317</v>
      </c>
      <c r="C22" s="58">
        <v>2.866918</v>
      </c>
      <c r="D22" s="58">
        <v>2.943253</v>
      </c>
      <c r="E22" s="58">
        <v>2.934157</v>
      </c>
      <c r="F22" s="58">
        <v>3.19566</v>
      </c>
      <c r="G22" s="58">
        <v>3.14449</v>
      </c>
      <c r="H22" s="58">
        <v>3.199668</v>
      </c>
      <c r="I22" s="58">
        <v>3.155338</v>
      </c>
      <c r="J22" s="58">
        <v>2.953081</v>
      </c>
      <c r="K22" s="59">
        <v>3.254642</v>
      </c>
      <c r="L22" s="58">
        <v>6.182134</v>
      </c>
      <c r="M22" s="58">
        <v>3.197935</v>
      </c>
      <c r="N22" s="58">
        <v>3.234492</v>
      </c>
      <c r="O22" s="58">
        <v>3.234325</v>
      </c>
      <c r="P22" s="58">
        <v>2.643967</v>
      </c>
      <c r="Q22" s="58">
        <v>2.573531</v>
      </c>
      <c r="R22" s="58">
        <v>2.569861</v>
      </c>
      <c r="S22" s="59">
        <v>2.648136</v>
      </c>
      <c r="T22" s="58">
        <v>2.633557</v>
      </c>
      <c r="U22" s="58">
        <v>2.603647</v>
      </c>
      <c r="V22" s="58">
        <v>2.6679</v>
      </c>
      <c r="W22" s="58">
        <v>2.646162</v>
      </c>
      <c r="X22" s="58">
        <v>2.613699</v>
      </c>
      <c r="Y22" s="58">
        <v>2.549009</v>
      </c>
      <c r="Z22" s="58">
        <v>2.549009</v>
      </c>
      <c r="AA22" s="58">
        <v>2.549009</v>
      </c>
      <c r="AB22" s="58">
        <v>2.549009</v>
      </c>
      <c r="AC22" s="58">
        <v>2.549009</v>
      </c>
      <c r="AD22" s="58">
        <v>2.549009</v>
      </c>
      <c r="AE22" s="58">
        <v>2.549009</v>
      </c>
      <c r="AF22" s="58"/>
      <c r="AG22" s="17"/>
      <c r="AH22" s="27"/>
    </row>
    <row r="23" spans="1:34" ht="23.25">
      <c r="A23" s="82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17"/>
      <c r="AH23" s="27"/>
    </row>
    <row r="24" spans="1:34" ht="23.25">
      <c r="A24" s="82" t="s">
        <v>7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/>
      <c r="AG24" s="17"/>
      <c r="AH24" s="27"/>
    </row>
    <row r="25" spans="1:34" ht="23.25">
      <c r="A25" s="82"/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58"/>
      <c r="M25" s="58"/>
      <c r="N25" s="58"/>
      <c r="O25" s="58"/>
      <c r="P25" s="58"/>
      <c r="Q25" s="58"/>
      <c r="R25" s="58"/>
      <c r="S25" s="59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17"/>
      <c r="AH25" s="27"/>
    </row>
    <row r="26" spans="1:34" ht="24" thickBot="1">
      <c r="A26" s="82" t="s">
        <v>8</v>
      </c>
      <c r="B26" s="58">
        <v>0</v>
      </c>
      <c r="C26" s="58">
        <v>0.843272</v>
      </c>
      <c r="D26" s="58">
        <v>0.677394</v>
      </c>
      <c r="E26" s="58">
        <v>0.284312</v>
      </c>
      <c r="F26" s="58">
        <v>0.977557</v>
      </c>
      <c r="G26" s="58">
        <v>0.202347</v>
      </c>
      <c r="H26" s="58">
        <v>0</v>
      </c>
      <c r="I26" s="58">
        <v>0.060201</v>
      </c>
      <c r="J26" s="58">
        <v>0.005726</v>
      </c>
      <c r="K26" s="59">
        <v>1.173408</v>
      </c>
      <c r="L26" s="58">
        <v>1.755748</v>
      </c>
      <c r="M26" s="58">
        <v>0.219019</v>
      </c>
      <c r="N26" s="58">
        <v>0.574596</v>
      </c>
      <c r="O26" s="58">
        <v>0</v>
      </c>
      <c r="P26" s="58">
        <v>0</v>
      </c>
      <c r="Q26" s="58">
        <v>0</v>
      </c>
      <c r="R26" s="58">
        <v>0</v>
      </c>
      <c r="S26" s="59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/>
      <c r="AG26" s="17"/>
      <c r="AH26" s="27"/>
    </row>
    <row r="27" spans="1:34" ht="33">
      <c r="A27" s="82"/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34"/>
      <c r="AA27" s="34"/>
      <c r="AB27" s="34"/>
      <c r="AC27" s="34"/>
      <c r="AD27" s="34"/>
      <c r="AE27" s="67"/>
      <c r="AF27" s="67"/>
      <c r="AG27" s="148" t="s">
        <v>40</v>
      </c>
      <c r="AH27" s="11"/>
    </row>
    <row r="28" spans="1:34" ht="33.75" thickBot="1">
      <c r="A28" s="83" t="s">
        <v>41</v>
      </c>
      <c r="B28" s="13"/>
      <c r="C28" s="97"/>
      <c r="D28" s="97"/>
      <c r="E28" s="97"/>
      <c r="F28" s="97"/>
      <c r="G28" s="97"/>
      <c r="H28" s="97"/>
      <c r="I28" s="97"/>
      <c r="J28" s="97"/>
      <c r="K28" s="153"/>
      <c r="L28" s="97"/>
      <c r="M28" s="97"/>
      <c r="N28" s="97"/>
      <c r="O28" s="97"/>
      <c r="P28" s="97"/>
      <c r="Q28" s="97"/>
      <c r="R28" s="97"/>
      <c r="S28" s="153"/>
      <c r="T28" s="97"/>
      <c r="U28" s="97"/>
      <c r="V28" s="97"/>
      <c r="W28" s="97"/>
      <c r="X28" s="97"/>
      <c r="Y28" s="97"/>
      <c r="Z28" s="154"/>
      <c r="AA28" s="154"/>
      <c r="AB28" s="154"/>
      <c r="AC28" s="154"/>
      <c r="AD28" s="154"/>
      <c r="AE28" s="154"/>
      <c r="AF28" s="154"/>
      <c r="AG28" s="157"/>
      <c r="AH28" s="27"/>
    </row>
    <row r="29" spans="1:34" ht="33.75" thickBot="1">
      <c r="A29" s="82"/>
      <c r="B29" s="141">
        <f>SUM(B18:B28)</f>
        <v>21.291102</v>
      </c>
      <c r="C29" s="141">
        <f aca="true" t="shared" si="1" ref="C29:AE29">SUM(C18:C28)</f>
        <v>18.531387</v>
      </c>
      <c r="D29" s="141">
        <f t="shared" si="1"/>
        <v>19.772125999999997</v>
      </c>
      <c r="E29" s="141">
        <f t="shared" si="1"/>
        <v>17.951948</v>
      </c>
      <c r="F29" s="141">
        <f t="shared" si="1"/>
        <v>20.113916</v>
      </c>
      <c r="G29" s="141">
        <f t="shared" si="1"/>
        <v>16.884704</v>
      </c>
      <c r="H29" s="141">
        <f t="shared" si="1"/>
        <v>17.382274</v>
      </c>
      <c r="I29" s="141">
        <f t="shared" si="1"/>
        <v>18.681966</v>
      </c>
      <c r="J29" s="141">
        <f t="shared" si="1"/>
        <v>18.670092</v>
      </c>
      <c r="K29" s="141">
        <f t="shared" si="1"/>
        <v>19.934099</v>
      </c>
      <c r="L29" s="141">
        <f t="shared" si="1"/>
        <v>24.104586</v>
      </c>
      <c r="M29" s="141">
        <f t="shared" si="1"/>
        <v>20.365624</v>
      </c>
      <c r="N29" s="141">
        <f t="shared" si="1"/>
        <v>20.259185</v>
      </c>
      <c r="O29" s="141">
        <f t="shared" si="1"/>
        <v>18.685137</v>
      </c>
      <c r="P29" s="141">
        <f t="shared" si="1"/>
        <v>17.770465</v>
      </c>
      <c r="Q29" s="141">
        <f t="shared" si="1"/>
        <v>18.303350000000002</v>
      </c>
      <c r="R29" s="141">
        <f t="shared" si="1"/>
        <v>19.428905</v>
      </c>
      <c r="S29" s="141">
        <f t="shared" si="1"/>
        <v>20.406422</v>
      </c>
      <c r="T29" s="141">
        <f t="shared" si="1"/>
        <v>20.244478</v>
      </c>
      <c r="U29" s="141">
        <f t="shared" si="1"/>
        <v>19.763417999999998</v>
      </c>
      <c r="V29" s="141">
        <f t="shared" si="1"/>
        <v>19.469719</v>
      </c>
      <c r="W29" s="141">
        <f t="shared" si="1"/>
        <v>18.746322</v>
      </c>
      <c r="X29" s="141">
        <f t="shared" si="1"/>
        <v>19.393445</v>
      </c>
      <c r="Y29" s="141">
        <f t="shared" si="1"/>
        <v>19.436352999999997</v>
      </c>
      <c r="Z29" s="141">
        <f t="shared" si="1"/>
        <v>19.436352999999997</v>
      </c>
      <c r="AA29" s="141">
        <f t="shared" si="1"/>
        <v>19.436352999999997</v>
      </c>
      <c r="AB29" s="141">
        <f t="shared" si="1"/>
        <v>19.436352999999997</v>
      </c>
      <c r="AC29" s="141">
        <f t="shared" si="1"/>
        <v>19.436352999999997</v>
      </c>
      <c r="AD29" s="141">
        <f t="shared" si="1"/>
        <v>19.436352999999997</v>
      </c>
      <c r="AE29" s="141">
        <f t="shared" si="1"/>
        <v>19.436352999999997</v>
      </c>
      <c r="AF29" s="141"/>
      <c r="AG29" s="158">
        <f>SUM(B29:AF29)/30</f>
        <v>19.406971366666674</v>
      </c>
      <c r="AH29" s="27"/>
    </row>
    <row r="30" spans="1:34" ht="23.25">
      <c r="A30" s="140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7"/>
      <c r="L30" s="12"/>
      <c r="M30" s="12"/>
      <c r="N30" s="12"/>
      <c r="O30" s="12"/>
      <c r="P30" s="12"/>
      <c r="Q30" s="12"/>
      <c r="R30" s="12"/>
      <c r="S30" s="17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7"/>
      <c r="AH30" s="27"/>
    </row>
    <row r="31" spans="1:34" ht="23.25">
      <c r="A31" s="82"/>
      <c r="B31" s="12"/>
      <c r="C31" s="12"/>
      <c r="D31" s="12"/>
      <c r="E31" s="12"/>
      <c r="F31" s="12"/>
      <c r="G31" s="12"/>
      <c r="H31" s="12"/>
      <c r="I31" s="12"/>
      <c r="J31" s="12"/>
      <c r="K31" s="17"/>
      <c r="L31" s="12"/>
      <c r="M31" s="12"/>
      <c r="N31" s="12"/>
      <c r="O31" s="12"/>
      <c r="P31" s="12"/>
      <c r="Q31" s="12"/>
      <c r="R31" s="12"/>
      <c r="S31" s="17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7"/>
      <c r="AH31" s="27"/>
    </row>
    <row r="32" spans="1:34" ht="23.25">
      <c r="A32" s="82" t="s">
        <v>10</v>
      </c>
      <c r="B32" s="17">
        <v>20.27</v>
      </c>
      <c r="C32" s="17">
        <v>21.23</v>
      </c>
      <c r="D32" s="17">
        <v>19.06</v>
      </c>
      <c r="E32" s="17">
        <v>20.66</v>
      </c>
      <c r="F32" s="17">
        <v>20.96</v>
      </c>
      <c r="G32" s="17">
        <v>20.4</v>
      </c>
      <c r="H32" s="17">
        <v>22.15</v>
      </c>
      <c r="I32" s="17">
        <v>22.56</v>
      </c>
      <c r="J32" s="17">
        <v>22.59</v>
      </c>
      <c r="K32" s="17">
        <v>22.77</v>
      </c>
      <c r="L32" s="17">
        <v>20.5</v>
      </c>
      <c r="M32" s="17">
        <v>19.78</v>
      </c>
      <c r="N32" s="17">
        <v>20.7</v>
      </c>
      <c r="O32" s="17">
        <v>20.75</v>
      </c>
      <c r="P32" s="17">
        <v>19.58</v>
      </c>
      <c r="Q32" s="17">
        <v>19.71</v>
      </c>
      <c r="R32" s="17">
        <v>19.21</v>
      </c>
      <c r="S32" s="17">
        <v>19.44</v>
      </c>
      <c r="T32" s="17">
        <v>20.8</v>
      </c>
      <c r="U32" s="17">
        <v>20.59</v>
      </c>
      <c r="V32" s="17">
        <v>20.2</v>
      </c>
      <c r="W32" s="17">
        <v>20.48</v>
      </c>
      <c r="X32" s="17">
        <v>20.29</v>
      </c>
      <c r="Y32" s="17">
        <v>20.35</v>
      </c>
      <c r="Z32" s="17">
        <v>20.5</v>
      </c>
      <c r="AA32" s="17">
        <v>20.91</v>
      </c>
      <c r="AB32" s="17">
        <v>20.53</v>
      </c>
      <c r="AC32" s="17">
        <v>20.53</v>
      </c>
      <c r="AD32" s="17">
        <v>20.53</v>
      </c>
      <c r="AE32" s="17">
        <v>20.53</v>
      </c>
      <c r="AF32" s="17"/>
      <c r="AG32" s="17"/>
      <c r="AH32" s="27"/>
    </row>
    <row r="33" spans="1:34" ht="23.25">
      <c r="A33" s="82" t="s">
        <v>11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/>
      <c r="AG33" s="17"/>
      <c r="AH33" s="27"/>
    </row>
    <row r="34" spans="1:34" ht="23.25">
      <c r="A34" s="82" t="s">
        <v>29</v>
      </c>
      <c r="B34" s="100">
        <v>40</v>
      </c>
      <c r="C34" s="100">
        <v>32</v>
      </c>
      <c r="D34" s="100">
        <v>30</v>
      </c>
      <c r="E34" s="100">
        <v>27</v>
      </c>
      <c r="F34" s="100">
        <v>33</v>
      </c>
      <c r="G34" s="100">
        <v>31</v>
      </c>
      <c r="H34" s="100">
        <v>34</v>
      </c>
      <c r="I34" s="100">
        <v>34</v>
      </c>
      <c r="J34" s="100">
        <v>43</v>
      </c>
      <c r="K34" s="100">
        <v>37</v>
      </c>
      <c r="L34" s="100">
        <v>44</v>
      </c>
      <c r="M34" s="100">
        <v>62</v>
      </c>
      <c r="N34" s="100">
        <v>50</v>
      </c>
      <c r="O34" s="100">
        <v>49</v>
      </c>
      <c r="P34" s="100">
        <v>28</v>
      </c>
      <c r="Q34" s="100">
        <v>35</v>
      </c>
      <c r="R34" s="100">
        <v>37</v>
      </c>
      <c r="S34" s="100">
        <v>44</v>
      </c>
      <c r="T34" s="100">
        <v>46</v>
      </c>
      <c r="U34" s="100">
        <v>42</v>
      </c>
      <c r="V34" s="100">
        <v>44</v>
      </c>
      <c r="W34" s="100">
        <v>43</v>
      </c>
      <c r="X34" s="100">
        <v>46</v>
      </c>
      <c r="Y34" s="100">
        <v>39</v>
      </c>
      <c r="Z34" s="100">
        <v>43</v>
      </c>
      <c r="AA34" s="100">
        <v>37</v>
      </c>
      <c r="AB34" s="100">
        <v>54</v>
      </c>
      <c r="AC34" s="100">
        <v>54</v>
      </c>
      <c r="AD34" s="100">
        <v>54</v>
      </c>
      <c r="AE34" s="100">
        <v>54</v>
      </c>
      <c r="AF34" s="100"/>
      <c r="AG34" s="100"/>
      <c r="AH34" s="27"/>
    </row>
    <row r="35" spans="1:34" ht="23.25">
      <c r="A35" s="82" t="s">
        <v>28</v>
      </c>
      <c r="B35" s="101">
        <v>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/>
      <c r="AG35" s="17"/>
      <c r="AH35" s="27"/>
    </row>
    <row r="36" spans="1:34" ht="23.25">
      <c r="A36" s="82" t="s">
        <v>30</v>
      </c>
      <c r="B36" s="101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/>
      <c r="AG36" s="17"/>
      <c r="AH36" s="27"/>
    </row>
    <row r="37" spans="1:34" ht="23.25">
      <c r="A37" s="82" t="s">
        <v>31</v>
      </c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/>
      <c r="AG37" s="17"/>
      <c r="AH37" s="27"/>
    </row>
    <row r="38" spans="1:34" ht="23.25">
      <c r="A38" s="82" t="s">
        <v>19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/>
      <c r="AG38" s="17"/>
      <c r="AH38" s="11"/>
    </row>
    <row r="39" spans="1:34" ht="23.25">
      <c r="A39" s="82" t="s">
        <v>6</v>
      </c>
      <c r="B39" s="17">
        <v>0.7</v>
      </c>
      <c r="C39" s="17">
        <v>0.7</v>
      </c>
      <c r="D39" s="17">
        <v>0.7</v>
      </c>
      <c r="E39" s="17">
        <v>0.7</v>
      </c>
      <c r="F39" s="17">
        <v>0.7</v>
      </c>
      <c r="G39" s="17">
        <v>0.7</v>
      </c>
      <c r="H39" s="17">
        <v>0.7</v>
      </c>
      <c r="I39" s="17">
        <v>0.7</v>
      </c>
      <c r="J39" s="17">
        <v>0.7</v>
      </c>
      <c r="K39" s="17">
        <v>0.7</v>
      </c>
      <c r="L39" s="17">
        <v>0.7</v>
      </c>
      <c r="M39" s="17">
        <v>0.7</v>
      </c>
      <c r="N39" s="17">
        <v>0.7</v>
      </c>
      <c r="O39" s="17">
        <v>0.7</v>
      </c>
      <c r="P39" s="17">
        <v>0.7</v>
      </c>
      <c r="Q39" s="17">
        <v>0.3</v>
      </c>
      <c r="R39" s="17">
        <v>0.3</v>
      </c>
      <c r="S39" s="17">
        <v>0.3</v>
      </c>
      <c r="T39" s="17">
        <v>0.3</v>
      </c>
      <c r="U39" s="17">
        <v>0.3</v>
      </c>
      <c r="V39" s="17">
        <v>0.3</v>
      </c>
      <c r="W39" s="17">
        <v>0.3</v>
      </c>
      <c r="X39" s="17">
        <v>0.3</v>
      </c>
      <c r="Y39" s="17">
        <v>0.3</v>
      </c>
      <c r="Z39" s="17">
        <v>0.3</v>
      </c>
      <c r="AA39" s="17">
        <v>0.3</v>
      </c>
      <c r="AB39" s="17">
        <v>0.3</v>
      </c>
      <c r="AC39" s="17">
        <v>0.3</v>
      </c>
      <c r="AD39" s="17">
        <v>0.3</v>
      </c>
      <c r="AE39" s="17">
        <v>0.3</v>
      </c>
      <c r="AF39" s="17"/>
      <c r="AG39" s="17"/>
      <c r="AH39" s="27"/>
    </row>
    <row r="40" spans="1:34" ht="23.25">
      <c r="A40" s="82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/>
      <c r="AG40" s="17"/>
      <c r="AH40" s="27"/>
    </row>
    <row r="41" spans="1:34" ht="24" thickBot="1">
      <c r="A41" s="82" t="s">
        <v>8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/>
      <c r="AG41" s="109"/>
      <c r="AH41" s="27"/>
    </row>
    <row r="42" spans="1:34" ht="33">
      <c r="A42" s="82"/>
      <c r="B42" s="12"/>
      <c r="C42" s="12"/>
      <c r="D42" s="14"/>
      <c r="E42" s="12"/>
      <c r="F42" s="14"/>
      <c r="G42" s="14"/>
      <c r="H42" s="12"/>
      <c r="I42" s="12"/>
      <c r="J42" s="12"/>
      <c r="K42" s="17"/>
      <c r="L42" s="12"/>
      <c r="M42" s="12"/>
      <c r="N42" s="12"/>
      <c r="O42" s="12"/>
      <c r="P42" s="12"/>
      <c r="Q42" s="12"/>
      <c r="R42" s="12"/>
      <c r="S42" s="17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48" t="s">
        <v>40</v>
      </c>
      <c r="AH42" s="27"/>
    </row>
    <row r="43" spans="1:34" ht="33.75" thickBot="1">
      <c r="A43" s="82"/>
      <c r="B43" s="95">
        <f aca="true" t="shared" si="2" ref="B43:AE43">SUM(B32+B38+B39+B40+B41)</f>
        <v>20.97</v>
      </c>
      <c r="C43" s="95">
        <f t="shared" si="2"/>
        <v>21.93</v>
      </c>
      <c r="D43" s="95">
        <f t="shared" si="2"/>
        <v>19.759999999999998</v>
      </c>
      <c r="E43" s="95">
        <f t="shared" si="2"/>
        <v>21.36</v>
      </c>
      <c r="F43" s="95">
        <f t="shared" si="2"/>
        <v>21.66</v>
      </c>
      <c r="G43" s="95">
        <f t="shared" si="2"/>
        <v>21.099999999999998</v>
      </c>
      <c r="H43" s="95">
        <f t="shared" si="2"/>
        <v>22.849999999999998</v>
      </c>
      <c r="I43" s="95">
        <f t="shared" si="2"/>
        <v>23.259999999999998</v>
      </c>
      <c r="J43" s="95">
        <f t="shared" si="2"/>
        <v>23.29</v>
      </c>
      <c r="K43" s="95">
        <f t="shared" si="2"/>
        <v>23.47</v>
      </c>
      <c r="L43" s="95">
        <f t="shared" si="2"/>
        <v>21.2</v>
      </c>
      <c r="M43" s="95">
        <f t="shared" si="2"/>
        <v>20.48</v>
      </c>
      <c r="N43" s="95">
        <f t="shared" si="2"/>
        <v>21.4</v>
      </c>
      <c r="O43" s="95">
        <f t="shared" si="2"/>
        <v>21.45</v>
      </c>
      <c r="P43" s="95">
        <f t="shared" si="2"/>
        <v>20.279999999999998</v>
      </c>
      <c r="Q43" s="95">
        <f t="shared" si="2"/>
        <v>20.01</v>
      </c>
      <c r="R43" s="95">
        <f t="shared" si="2"/>
        <v>19.51</v>
      </c>
      <c r="S43" s="95">
        <f t="shared" si="2"/>
        <v>19.740000000000002</v>
      </c>
      <c r="T43" s="95">
        <f t="shared" si="2"/>
        <v>21.1</v>
      </c>
      <c r="U43" s="95">
        <f t="shared" si="2"/>
        <v>20.89</v>
      </c>
      <c r="V43" s="95">
        <f t="shared" si="2"/>
        <v>20.5</v>
      </c>
      <c r="W43" s="95">
        <f t="shared" si="2"/>
        <v>20.78</v>
      </c>
      <c r="X43" s="95">
        <f t="shared" si="2"/>
        <v>20.59</v>
      </c>
      <c r="Y43" s="95">
        <f t="shared" si="2"/>
        <v>20.650000000000002</v>
      </c>
      <c r="Z43" s="95">
        <f t="shared" si="2"/>
        <v>20.8</v>
      </c>
      <c r="AA43" s="95">
        <f t="shared" si="2"/>
        <v>21.21</v>
      </c>
      <c r="AB43" s="95">
        <f t="shared" si="2"/>
        <v>20.830000000000002</v>
      </c>
      <c r="AC43" s="95">
        <f t="shared" si="2"/>
        <v>20.830000000000002</v>
      </c>
      <c r="AD43" s="95">
        <f t="shared" si="2"/>
        <v>20.830000000000002</v>
      </c>
      <c r="AE43" s="95">
        <f t="shared" si="2"/>
        <v>20.830000000000002</v>
      </c>
      <c r="AF43" s="95"/>
      <c r="AG43" s="149">
        <f>SUM(B43:AF43)/30</f>
        <v>21.11866666666667</v>
      </c>
      <c r="AH43" s="27"/>
    </row>
    <row r="44" spans="1:34" ht="23.25">
      <c r="A44" s="139" t="s">
        <v>13</v>
      </c>
      <c r="B44" s="12"/>
      <c r="C44" s="12"/>
      <c r="D44" s="12"/>
      <c r="E44" s="12"/>
      <c r="F44" s="12"/>
      <c r="G44" s="12"/>
      <c r="H44" s="12"/>
      <c r="I44" s="12"/>
      <c r="J44" s="12"/>
      <c r="K44" s="17"/>
      <c r="L44" s="12"/>
      <c r="M44" s="12"/>
      <c r="N44" s="12"/>
      <c r="O44" s="12"/>
      <c r="P44" s="12"/>
      <c r="Q44" s="12"/>
      <c r="R44" s="12"/>
      <c r="S44" s="17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7"/>
      <c r="AH44" s="27"/>
    </row>
    <row r="45" spans="1:34" ht="23.25">
      <c r="A45" s="139"/>
      <c r="B45" s="12"/>
      <c r="C45" s="12"/>
      <c r="D45" s="12"/>
      <c r="E45" s="12"/>
      <c r="F45" s="12"/>
      <c r="G45" s="12"/>
      <c r="H45" s="12"/>
      <c r="I45" s="12"/>
      <c r="J45" s="12"/>
      <c r="K45" s="17"/>
      <c r="L45" s="12"/>
      <c r="M45" s="12"/>
      <c r="N45" s="12"/>
      <c r="O45" s="12"/>
      <c r="P45" s="12"/>
      <c r="Q45" s="12"/>
      <c r="R45" s="12"/>
      <c r="S45" s="17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7"/>
      <c r="AH45" s="27"/>
    </row>
    <row r="46" spans="1:34" ht="23.25">
      <c r="A46" s="82" t="s">
        <v>14</v>
      </c>
      <c r="B46" s="12">
        <v>1.8</v>
      </c>
      <c r="C46" s="12">
        <v>1.8</v>
      </c>
      <c r="D46" s="12">
        <v>1.4</v>
      </c>
      <c r="E46" s="12">
        <v>1.7</v>
      </c>
      <c r="F46" s="12">
        <v>1</v>
      </c>
      <c r="G46" s="12">
        <v>0.1</v>
      </c>
      <c r="H46" s="12">
        <v>1.3</v>
      </c>
      <c r="I46" s="12">
        <v>2.1</v>
      </c>
      <c r="J46" s="12">
        <v>2</v>
      </c>
      <c r="K46" s="17">
        <v>1.6</v>
      </c>
      <c r="L46" s="12">
        <v>2</v>
      </c>
      <c r="M46" s="12">
        <v>1.8</v>
      </c>
      <c r="N46" s="12">
        <v>2</v>
      </c>
      <c r="O46" s="12">
        <v>2.1</v>
      </c>
      <c r="P46" s="12">
        <v>2.1</v>
      </c>
      <c r="Q46" s="12">
        <v>1.6</v>
      </c>
      <c r="R46" s="12">
        <v>2.1</v>
      </c>
      <c r="S46" s="17">
        <v>1.8</v>
      </c>
      <c r="T46" s="12">
        <v>2</v>
      </c>
      <c r="U46" s="12">
        <v>1.6</v>
      </c>
      <c r="V46" s="12">
        <v>1.9</v>
      </c>
      <c r="W46" s="12">
        <v>1.8</v>
      </c>
      <c r="X46" s="12">
        <v>1.7</v>
      </c>
      <c r="Y46" s="12">
        <v>1.6</v>
      </c>
      <c r="Z46" s="12">
        <v>1.6</v>
      </c>
      <c r="AA46" s="12">
        <v>1.6</v>
      </c>
      <c r="AB46" s="12">
        <v>1.6</v>
      </c>
      <c r="AC46" s="12">
        <v>1.6</v>
      </c>
      <c r="AD46" s="12">
        <v>1.6</v>
      </c>
      <c r="AE46" s="12">
        <v>1.6</v>
      </c>
      <c r="AF46" s="12"/>
      <c r="AG46" s="17"/>
      <c r="AH46" s="27"/>
    </row>
    <row r="47" spans="1:34" ht="23.25">
      <c r="A47" s="82"/>
      <c r="B47" s="12"/>
      <c r="C47" s="12"/>
      <c r="D47" s="12"/>
      <c r="E47" s="12"/>
      <c r="F47" s="12"/>
      <c r="G47" s="12"/>
      <c r="H47" s="12"/>
      <c r="I47" s="8"/>
      <c r="J47" s="12"/>
      <c r="K47" s="17"/>
      <c r="L47" s="12"/>
      <c r="M47" s="12"/>
      <c r="N47" s="12"/>
      <c r="O47" s="12"/>
      <c r="P47" s="12"/>
      <c r="Q47" s="12"/>
      <c r="R47" s="12"/>
      <c r="S47" s="17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7"/>
      <c r="AH47" s="27"/>
    </row>
    <row r="48" spans="1:34" ht="23.25">
      <c r="A48" s="82" t="s">
        <v>5</v>
      </c>
      <c r="B48" s="12">
        <v>1.9</v>
      </c>
      <c r="C48" s="12">
        <v>1.9</v>
      </c>
      <c r="D48" s="12">
        <v>1.9</v>
      </c>
      <c r="E48" s="12">
        <v>1.9</v>
      </c>
      <c r="F48" s="12">
        <v>1.9</v>
      </c>
      <c r="G48" s="12">
        <v>1.9</v>
      </c>
      <c r="H48" s="12">
        <v>1.9</v>
      </c>
      <c r="I48" s="12">
        <v>1.9</v>
      </c>
      <c r="J48" s="12">
        <v>1.9</v>
      </c>
      <c r="K48" s="17">
        <v>1.9</v>
      </c>
      <c r="L48" s="12">
        <v>1.9</v>
      </c>
      <c r="M48" s="12">
        <v>1.9</v>
      </c>
      <c r="N48" s="12">
        <v>1.9</v>
      </c>
      <c r="O48" s="12">
        <v>1.9</v>
      </c>
      <c r="P48" s="12">
        <v>1.9</v>
      </c>
      <c r="Q48" s="12">
        <v>1.9</v>
      </c>
      <c r="R48" s="12">
        <v>1.9</v>
      </c>
      <c r="S48" s="17">
        <v>1.9</v>
      </c>
      <c r="T48" s="12">
        <v>1.9</v>
      </c>
      <c r="U48" s="12">
        <v>1.9</v>
      </c>
      <c r="V48" s="12">
        <v>1.9</v>
      </c>
      <c r="W48" s="12">
        <v>1.9</v>
      </c>
      <c r="X48" s="12">
        <v>1.9</v>
      </c>
      <c r="Y48" s="12">
        <v>1.9</v>
      </c>
      <c r="Z48" s="12">
        <v>1.9</v>
      </c>
      <c r="AA48" s="12">
        <v>1.9</v>
      </c>
      <c r="AB48" s="12">
        <v>1.9</v>
      </c>
      <c r="AC48" s="12">
        <v>1.9</v>
      </c>
      <c r="AD48" s="12">
        <v>1.9</v>
      </c>
      <c r="AE48" s="12">
        <v>1.9</v>
      </c>
      <c r="AF48" s="12"/>
      <c r="AG48" s="17"/>
      <c r="AH48" s="27"/>
    </row>
    <row r="49" spans="1:34" ht="23.25">
      <c r="A49" s="82"/>
      <c r="B49" s="12"/>
      <c r="C49" s="12"/>
      <c r="D49" s="12"/>
      <c r="E49" s="12"/>
      <c r="F49" s="12"/>
      <c r="G49" s="12"/>
      <c r="H49" s="12"/>
      <c r="I49" s="8"/>
      <c r="J49" s="12"/>
      <c r="K49" s="17"/>
      <c r="L49" s="12"/>
      <c r="M49" s="12"/>
      <c r="N49" s="12"/>
      <c r="O49" s="12"/>
      <c r="P49" s="12"/>
      <c r="Q49" s="12"/>
      <c r="R49" s="12"/>
      <c r="S49" s="1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7"/>
      <c r="AH49" s="27"/>
    </row>
    <row r="50" spans="1:34" ht="23.25">
      <c r="A50" s="82" t="s">
        <v>15</v>
      </c>
      <c r="B50" s="12">
        <v>0.3</v>
      </c>
      <c r="C50" s="12">
        <v>0.4</v>
      </c>
      <c r="D50" s="12">
        <v>0.5</v>
      </c>
      <c r="E50" s="12">
        <v>0.3</v>
      </c>
      <c r="F50" s="12">
        <v>1</v>
      </c>
      <c r="G50" s="12">
        <v>1.7</v>
      </c>
      <c r="H50" s="12">
        <v>0.3</v>
      </c>
      <c r="I50" s="12">
        <v>0.4</v>
      </c>
      <c r="J50" s="12">
        <v>0.8</v>
      </c>
      <c r="K50" s="17">
        <v>0.4</v>
      </c>
      <c r="L50" s="12">
        <v>0.4</v>
      </c>
      <c r="M50" s="12">
        <v>0.4</v>
      </c>
      <c r="N50" s="12">
        <v>0.4</v>
      </c>
      <c r="O50" s="12">
        <v>0.5</v>
      </c>
      <c r="P50" s="12">
        <v>0</v>
      </c>
      <c r="Q50" s="12">
        <v>0.8</v>
      </c>
      <c r="R50" s="12">
        <v>0</v>
      </c>
      <c r="S50" s="17">
        <v>0.1</v>
      </c>
      <c r="T50" s="12">
        <v>1</v>
      </c>
      <c r="U50" s="12">
        <v>0.2</v>
      </c>
      <c r="V50" s="12">
        <v>0.2</v>
      </c>
      <c r="W50" s="12">
        <v>1</v>
      </c>
      <c r="X50" s="12">
        <v>0.5</v>
      </c>
      <c r="Y50" s="12">
        <v>0.7</v>
      </c>
      <c r="Z50" s="12">
        <v>0.7</v>
      </c>
      <c r="AA50" s="12">
        <v>0.7</v>
      </c>
      <c r="AB50" s="12">
        <v>0.7</v>
      </c>
      <c r="AC50" s="12">
        <v>0.7</v>
      </c>
      <c r="AD50" s="12">
        <v>0.7</v>
      </c>
      <c r="AE50" s="12">
        <v>0.7</v>
      </c>
      <c r="AF50" s="12"/>
      <c r="AG50" s="17"/>
      <c r="AH50" s="27"/>
    </row>
    <row r="51" spans="1:34" ht="23.25">
      <c r="A51" s="82"/>
      <c r="B51" s="12"/>
      <c r="C51" s="12"/>
      <c r="D51" s="12"/>
      <c r="E51" s="12"/>
      <c r="F51" s="12"/>
      <c r="G51" s="12"/>
      <c r="H51" s="12"/>
      <c r="I51" s="8"/>
      <c r="J51" s="12"/>
      <c r="K51" s="17"/>
      <c r="L51" s="12"/>
      <c r="M51" s="12"/>
      <c r="N51" s="12"/>
      <c r="O51" s="12"/>
      <c r="P51" s="12"/>
      <c r="Q51" s="12"/>
      <c r="R51" s="12"/>
      <c r="S51" s="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7"/>
      <c r="AH51" s="27"/>
    </row>
    <row r="52" spans="1:34" ht="24" thickBot="1">
      <c r="A52" s="82" t="s">
        <v>12</v>
      </c>
      <c r="B52" s="13">
        <v>0</v>
      </c>
      <c r="C52" s="13">
        <v>0</v>
      </c>
      <c r="D52" s="12">
        <v>0</v>
      </c>
      <c r="E52" s="13">
        <v>0</v>
      </c>
      <c r="F52" s="12">
        <v>0</v>
      </c>
      <c r="G52" s="12">
        <v>0</v>
      </c>
      <c r="H52" s="12">
        <v>0</v>
      </c>
      <c r="I52" s="13">
        <v>0</v>
      </c>
      <c r="J52" s="13">
        <v>0</v>
      </c>
      <c r="K52" s="17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25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/>
      <c r="AG52" s="109"/>
      <c r="AH52" s="27"/>
    </row>
    <row r="53" spans="1:34" ht="33">
      <c r="A53" s="82"/>
      <c r="B53" s="102"/>
      <c r="C53" s="102"/>
      <c r="D53" s="14"/>
      <c r="E53" s="12"/>
      <c r="F53" s="14"/>
      <c r="G53" s="14"/>
      <c r="H53" s="14"/>
      <c r="I53" s="12"/>
      <c r="J53" s="12"/>
      <c r="K53" s="94"/>
      <c r="L53" s="12"/>
      <c r="M53" s="12"/>
      <c r="N53" s="12"/>
      <c r="O53" s="12"/>
      <c r="P53" s="12"/>
      <c r="Q53" s="12"/>
      <c r="R53" s="12"/>
      <c r="S53" s="1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48" t="s">
        <v>40</v>
      </c>
      <c r="AH53" s="27"/>
    </row>
    <row r="54" spans="1:34" ht="33.75" thickBot="1">
      <c r="A54" s="82"/>
      <c r="B54" s="95">
        <f aca="true" t="shared" si="3" ref="B54:AE54">SUM(B46:B52)</f>
        <v>4</v>
      </c>
      <c r="C54" s="95">
        <f t="shared" si="3"/>
        <v>4.1000000000000005</v>
      </c>
      <c r="D54" s="95">
        <f t="shared" si="3"/>
        <v>3.8</v>
      </c>
      <c r="E54" s="95">
        <f t="shared" si="3"/>
        <v>3.8999999999999995</v>
      </c>
      <c r="F54" s="95">
        <f t="shared" si="3"/>
        <v>3.9</v>
      </c>
      <c r="G54" s="95">
        <f t="shared" si="3"/>
        <v>3.7</v>
      </c>
      <c r="H54" s="95">
        <f t="shared" si="3"/>
        <v>3.5</v>
      </c>
      <c r="I54" s="95">
        <f t="shared" si="3"/>
        <v>4.4</v>
      </c>
      <c r="J54" s="95">
        <f t="shared" si="3"/>
        <v>4.7</v>
      </c>
      <c r="K54" s="96">
        <f t="shared" si="3"/>
        <v>3.9</v>
      </c>
      <c r="L54" s="95">
        <f t="shared" si="3"/>
        <v>4.3</v>
      </c>
      <c r="M54" s="95">
        <f t="shared" si="3"/>
        <v>4.1000000000000005</v>
      </c>
      <c r="N54" s="95">
        <f t="shared" si="3"/>
        <v>4.3</v>
      </c>
      <c r="O54" s="95">
        <f t="shared" si="3"/>
        <v>4.5</v>
      </c>
      <c r="P54" s="95">
        <f t="shared" si="3"/>
        <v>4</v>
      </c>
      <c r="Q54" s="95">
        <f t="shared" si="3"/>
        <v>4.3</v>
      </c>
      <c r="R54" s="95">
        <f t="shared" si="3"/>
        <v>4</v>
      </c>
      <c r="S54" s="96">
        <f t="shared" si="3"/>
        <v>3.8000000000000003</v>
      </c>
      <c r="T54" s="95">
        <f t="shared" si="3"/>
        <v>4.9</v>
      </c>
      <c r="U54" s="95">
        <f t="shared" si="3"/>
        <v>3.7</v>
      </c>
      <c r="V54" s="95">
        <f t="shared" si="3"/>
        <v>4</v>
      </c>
      <c r="W54" s="95">
        <f t="shared" si="3"/>
        <v>4.7</v>
      </c>
      <c r="X54" s="95">
        <f t="shared" si="3"/>
        <v>4.1</v>
      </c>
      <c r="Y54" s="95">
        <f t="shared" si="3"/>
        <v>4.2</v>
      </c>
      <c r="Z54" s="95">
        <f t="shared" si="3"/>
        <v>4.2</v>
      </c>
      <c r="AA54" s="95">
        <f t="shared" si="3"/>
        <v>4.2</v>
      </c>
      <c r="AB54" s="95">
        <f t="shared" si="3"/>
        <v>4.2</v>
      </c>
      <c r="AC54" s="95">
        <f t="shared" si="3"/>
        <v>4.2</v>
      </c>
      <c r="AD54" s="95">
        <f t="shared" si="3"/>
        <v>4.2</v>
      </c>
      <c r="AE54" s="95">
        <f t="shared" si="3"/>
        <v>4.2</v>
      </c>
      <c r="AF54" s="95"/>
      <c r="AG54" s="149">
        <f>SUM(B54:AF54)/30</f>
        <v>4.133333333333334</v>
      </c>
      <c r="AH54" s="11"/>
    </row>
    <row r="55" spans="1:34" ht="23.25">
      <c r="A55" s="139" t="s">
        <v>16</v>
      </c>
      <c r="B55" s="12"/>
      <c r="C55" s="12"/>
      <c r="D55" s="12"/>
      <c r="E55" s="12"/>
      <c r="F55" s="12"/>
      <c r="G55" s="12"/>
      <c r="H55" s="12"/>
      <c r="I55" s="12"/>
      <c r="J55" s="12"/>
      <c r="K55" s="17"/>
      <c r="L55" s="12"/>
      <c r="M55" s="12"/>
      <c r="N55" s="12"/>
      <c r="O55" s="12"/>
      <c r="P55" s="12"/>
      <c r="Q55" s="12"/>
      <c r="R55" s="12"/>
      <c r="S55" s="17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  <c r="AH55" s="11"/>
    </row>
    <row r="56" spans="1:34" ht="23.25">
      <c r="A56" s="82"/>
      <c r="B56" s="12"/>
      <c r="C56" s="12"/>
      <c r="D56" s="12"/>
      <c r="E56" s="12"/>
      <c r="F56" s="12"/>
      <c r="G56" s="12"/>
      <c r="H56" s="12"/>
      <c r="I56" s="12"/>
      <c r="J56" s="12"/>
      <c r="K56" s="17"/>
      <c r="L56" s="12"/>
      <c r="M56" s="12"/>
      <c r="N56" s="12"/>
      <c r="O56" s="12"/>
      <c r="P56" s="12"/>
      <c r="Q56" s="12"/>
      <c r="R56" s="12"/>
      <c r="S56" s="17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7"/>
      <c r="AH56" s="27"/>
    </row>
    <row r="57" spans="1:34" ht="33.75" thickBot="1">
      <c r="A57" s="82" t="s">
        <v>5</v>
      </c>
      <c r="B57" s="103">
        <v>0.452</v>
      </c>
      <c r="C57" s="103">
        <v>0.359</v>
      </c>
      <c r="D57" s="103">
        <v>0.3</v>
      </c>
      <c r="E57" s="103">
        <v>0.3</v>
      </c>
      <c r="F57" s="103">
        <v>0.3</v>
      </c>
      <c r="G57" s="103">
        <v>0.5</v>
      </c>
      <c r="H57" s="103">
        <v>0.5</v>
      </c>
      <c r="I57" s="103">
        <v>0.5</v>
      </c>
      <c r="J57" s="103">
        <v>0.4</v>
      </c>
      <c r="K57" s="93">
        <v>0.4</v>
      </c>
      <c r="L57" s="103">
        <v>0.4</v>
      </c>
      <c r="M57" s="103">
        <v>0.5</v>
      </c>
      <c r="N57" s="103">
        <v>0.5</v>
      </c>
      <c r="O57" s="103">
        <v>0.5</v>
      </c>
      <c r="P57" s="103">
        <v>0.5</v>
      </c>
      <c r="Q57" s="103">
        <v>0.4</v>
      </c>
      <c r="R57" s="103">
        <v>0.4</v>
      </c>
      <c r="S57" s="93">
        <v>0.4</v>
      </c>
      <c r="T57" s="103">
        <v>0.5</v>
      </c>
      <c r="U57" s="103">
        <v>0.5</v>
      </c>
      <c r="V57" s="103">
        <v>0.5</v>
      </c>
      <c r="W57" s="103">
        <v>0.4</v>
      </c>
      <c r="X57" s="103">
        <v>0.5</v>
      </c>
      <c r="Y57" s="103">
        <v>0.4</v>
      </c>
      <c r="Z57" s="103">
        <v>0.5</v>
      </c>
      <c r="AA57" s="103">
        <v>0.4</v>
      </c>
      <c r="AB57" s="103">
        <v>0.4</v>
      </c>
      <c r="AC57" s="103">
        <v>0.4</v>
      </c>
      <c r="AD57" s="103">
        <v>0.4</v>
      </c>
      <c r="AE57" s="103">
        <v>0.4</v>
      </c>
      <c r="AF57" s="103"/>
      <c r="AG57" s="149">
        <f>SUM(B57:AF57)/30</f>
        <v>0.4303666666666668</v>
      </c>
      <c r="AH57" s="27"/>
    </row>
    <row r="58" spans="1:34" ht="23.25">
      <c r="A58" s="82"/>
      <c r="B58" s="12"/>
      <c r="C58" s="12"/>
      <c r="D58" s="12"/>
      <c r="E58" s="12"/>
      <c r="F58" s="12"/>
      <c r="G58" s="12"/>
      <c r="H58" s="12"/>
      <c r="I58" s="12"/>
      <c r="J58" s="12"/>
      <c r="K58" s="17"/>
      <c r="L58" s="12"/>
      <c r="M58" s="12"/>
      <c r="N58" s="12"/>
      <c r="O58" s="12"/>
      <c r="P58" s="12"/>
      <c r="Q58" s="12"/>
      <c r="R58" s="12"/>
      <c r="S58" s="17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7"/>
      <c r="AH58" s="27"/>
    </row>
    <row r="59" spans="1:34" ht="33.75" thickBot="1">
      <c r="A59" s="82" t="s">
        <v>17</v>
      </c>
      <c r="B59" s="12">
        <f aca="true" t="shared" si="4" ref="B59:AE59">SUM(B15+B29+B43+B54+B57)</f>
        <v>68.79610199999999</v>
      </c>
      <c r="C59" s="12">
        <f t="shared" si="4"/>
        <v>63.384387</v>
      </c>
      <c r="D59" s="12">
        <f t="shared" si="4"/>
        <v>63.61512599999999</v>
      </c>
      <c r="E59" s="12">
        <f t="shared" si="4"/>
        <v>64.515948</v>
      </c>
      <c r="F59" s="12">
        <f t="shared" si="4"/>
        <v>66.860916</v>
      </c>
      <c r="G59" s="12">
        <f t="shared" si="4"/>
        <v>61.84170399999999</v>
      </c>
      <c r="H59" s="12">
        <f t="shared" si="4"/>
        <v>66.98527399999999</v>
      </c>
      <c r="I59" s="12">
        <f t="shared" si="4"/>
        <v>66.441966</v>
      </c>
      <c r="J59" s="12">
        <f t="shared" si="4"/>
        <v>66.939092</v>
      </c>
      <c r="K59" s="17">
        <f t="shared" si="4"/>
        <v>68.387099</v>
      </c>
      <c r="L59" s="12">
        <f t="shared" si="4"/>
        <v>70.704586</v>
      </c>
      <c r="M59" s="12">
        <f t="shared" si="4"/>
        <v>67.002624</v>
      </c>
      <c r="N59" s="12">
        <f t="shared" si="4"/>
        <v>64.737185</v>
      </c>
      <c r="O59" s="12">
        <f t="shared" si="4"/>
        <v>66.302137</v>
      </c>
      <c r="P59" s="12">
        <f t="shared" si="4"/>
        <v>62.644465</v>
      </c>
      <c r="Q59" s="12">
        <f t="shared" si="4"/>
        <v>61.45835</v>
      </c>
      <c r="R59" s="12">
        <f t="shared" si="4"/>
        <v>61.863904999999995</v>
      </c>
      <c r="S59" s="17">
        <f t="shared" si="4"/>
        <v>64.956422</v>
      </c>
      <c r="T59" s="12">
        <f t="shared" si="4"/>
        <v>67.06747800000001</v>
      </c>
      <c r="U59" s="12">
        <f t="shared" si="4"/>
        <v>64.217418</v>
      </c>
      <c r="V59" s="12">
        <f t="shared" si="4"/>
        <v>66.325719</v>
      </c>
      <c r="W59" s="12">
        <f t="shared" si="4"/>
        <v>63.639322</v>
      </c>
      <c r="X59" s="12">
        <f t="shared" si="4"/>
        <v>64.32244500000002</v>
      </c>
      <c r="Y59" s="12">
        <f t="shared" si="4"/>
        <v>64.49535300000001</v>
      </c>
      <c r="Z59" s="12">
        <f t="shared" si="4"/>
        <v>65.986353</v>
      </c>
      <c r="AA59" s="12">
        <f t="shared" si="4"/>
        <v>66.286353</v>
      </c>
      <c r="AB59" s="12">
        <f t="shared" si="4"/>
        <v>65.90635300000001</v>
      </c>
      <c r="AC59" s="12">
        <f t="shared" si="4"/>
        <v>65.90635300000001</v>
      </c>
      <c r="AD59" s="12">
        <f t="shared" si="4"/>
        <v>65.90635300000001</v>
      </c>
      <c r="AE59" s="12">
        <f t="shared" si="4"/>
        <v>65.90635300000001</v>
      </c>
      <c r="AF59" s="12"/>
      <c r="AG59" s="149">
        <f>SUM(B59:AF59)/30</f>
        <v>65.44677136666667</v>
      </c>
      <c r="AH59" s="27"/>
    </row>
    <row r="60" spans="1:34" ht="23.25">
      <c r="A60" s="82"/>
      <c r="B60" s="8"/>
      <c r="C60" s="9"/>
      <c r="D60" s="8"/>
      <c r="E60" s="12"/>
      <c r="F60" s="8"/>
      <c r="G60" s="8"/>
      <c r="H60" s="12"/>
      <c r="I60" s="12"/>
      <c r="J60" s="12"/>
      <c r="K60" s="17"/>
      <c r="L60" s="12"/>
      <c r="M60" s="12"/>
      <c r="N60" s="12"/>
      <c r="O60" s="12"/>
      <c r="P60" s="12"/>
      <c r="Q60" s="12"/>
      <c r="R60" s="12"/>
      <c r="S60" s="17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7"/>
      <c r="AH60" s="27"/>
    </row>
    <row r="61" spans="1:34" ht="33.75" thickBot="1">
      <c r="A61" s="82" t="s">
        <v>18</v>
      </c>
      <c r="B61" s="13">
        <f aca="true" t="shared" si="5" ref="B61:AE61">-SUM(B24+B26+B40+B41+B50+B52)</f>
        <v>-0.3</v>
      </c>
      <c r="C61" s="13">
        <f t="shared" si="5"/>
        <v>-1.2432720000000002</v>
      </c>
      <c r="D61" s="13">
        <f t="shared" si="5"/>
        <v>-1.177394</v>
      </c>
      <c r="E61" s="13">
        <f t="shared" si="5"/>
        <v>-0.5843119999999999</v>
      </c>
      <c r="F61" s="13">
        <f t="shared" si="5"/>
        <v>-1.977557</v>
      </c>
      <c r="G61" s="13">
        <f t="shared" si="5"/>
        <v>-1.902347</v>
      </c>
      <c r="H61" s="13">
        <f t="shared" si="5"/>
        <v>-0.3</v>
      </c>
      <c r="I61" s="13">
        <f t="shared" si="5"/>
        <v>-0.460201</v>
      </c>
      <c r="J61" s="13">
        <f t="shared" si="5"/>
        <v>-0.805726</v>
      </c>
      <c r="K61" s="13">
        <f t="shared" si="5"/>
        <v>-1.5734080000000001</v>
      </c>
      <c r="L61" s="13">
        <f t="shared" si="5"/>
        <v>-2.155748</v>
      </c>
      <c r="M61" s="13">
        <f t="shared" si="5"/>
        <v>-0.619019</v>
      </c>
      <c r="N61" s="13">
        <f t="shared" si="5"/>
        <v>-0.974596</v>
      </c>
      <c r="O61" s="13">
        <f t="shared" si="5"/>
        <v>-0.5</v>
      </c>
      <c r="P61" s="13">
        <f t="shared" si="5"/>
        <v>0</v>
      </c>
      <c r="Q61" s="13">
        <f t="shared" si="5"/>
        <v>-0.8</v>
      </c>
      <c r="R61" s="13">
        <f t="shared" si="5"/>
        <v>0</v>
      </c>
      <c r="S61" s="13">
        <f t="shared" si="5"/>
        <v>-0.1</v>
      </c>
      <c r="T61" s="13">
        <f t="shared" si="5"/>
        <v>-1</v>
      </c>
      <c r="U61" s="13">
        <f t="shared" si="5"/>
        <v>-0.2</v>
      </c>
      <c r="V61" s="13">
        <f t="shared" si="5"/>
        <v>-0.2</v>
      </c>
      <c r="W61" s="13">
        <f t="shared" si="5"/>
        <v>-1</v>
      </c>
      <c r="X61" s="13">
        <f t="shared" si="5"/>
        <v>-0.5</v>
      </c>
      <c r="Y61" s="13">
        <f t="shared" si="5"/>
        <v>-0.7</v>
      </c>
      <c r="Z61" s="13">
        <f t="shared" si="5"/>
        <v>-0.7</v>
      </c>
      <c r="AA61" s="13">
        <f t="shared" si="5"/>
        <v>-0.7</v>
      </c>
      <c r="AB61" s="13">
        <f t="shared" si="5"/>
        <v>-0.7</v>
      </c>
      <c r="AC61" s="13">
        <f t="shared" si="5"/>
        <v>-0.7</v>
      </c>
      <c r="AD61" s="13">
        <f t="shared" si="5"/>
        <v>-0.7</v>
      </c>
      <c r="AE61" s="13">
        <f t="shared" si="5"/>
        <v>-0.7</v>
      </c>
      <c r="AF61" s="13"/>
      <c r="AG61" s="149">
        <f>SUM(B61:AF61)/30</f>
        <v>-0.7757859999999998</v>
      </c>
      <c r="AH61" s="27"/>
    </row>
    <row r="62" spans="1:34" ht="33">
      <c r="A62" s="82"/>
      <c r="B62" s="8"/>
      <c r="C62" s="8"/>
      <c r="D62" s="104"/>
      <c r="E62" s="12"/>
      <c r="F62" s="8"/>
      <c r="G62" s="8"/>
      <c r="H62" s="12"/>
      <c r="I62" s="12"/>
      <c r="J62" s="12"/>
      <c r="K62" s="17"/>
      <c r="L62" s="12"/>
      <c r="M62" s="12"/>
      <c r="N62" s="12"/>
      <c r="O62" s="12"/>
      <c r="P62" s="12"/>
      <c r="Q62" s="12"/>
      <c r="R62" s="12"/>
      <c r="S62" s="17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48" t="s">
        <v>40</v>
      </c>
      <c r="AH62" s="27"/>
    </row>
    <row r="63" spans="1:34" ht="33.75" thickBot="1">
      <c r="A63" s="11" t="s">
        <v>25</v>
      </c>
      <c r="B63" s="142">
        <f aca="true" t="shared" si="6" ref="B63:AC63">SUM(B59:B61)</f>
        <v>68.496102</v>
      </c>
      <c r="C63" s="142">
        <f t="shared" si="6"/>
        <v>62.141115</v>
      </c>
      <c r="D63" s="142">
        <f t="shared" si="6"/>
        <v>62.43773199999999</v>
      </c>
      <c r="E63" s="142">
        <f t="shared" si="6"/>
        <v>63.931636</v>
      </c>
      <c r="F63" s="142">
        <f t="shared" si="6"/>
        <v>64.883359</v>
      </c>
      <c r="G63" s="142">
        <f t="shared" si="6"/>
        <v>59.939356999999994</v>
      </c>
      <c r="H63" s="142">
        <f t="shared" si="6"/>
        <v>66.68527399999999</v>
      </c>
      <c r="I63" s="142">
        <f t="shared" si="6"/>
        <v>65.981765</v>
      </c>
      <c r="J63" s="142">
        <f t="shared" si="6"/>
        <v>66.133366</v>
      </c>
      <c r="K63" s="143">
        <f t="shared" si="6"/>
        <v>66.813691</v>
      </c>
      <c r="L63" s="142">
        <f t="shared" si="6"/>
        <v>68.548838</v>
      </c>
      <c r="M63" s="142">
        <f t="shared" si="6"/>
        <v>66.383605</v>
      </c>
      <c r="N63" s="142">
        <f t="shared" si="6"/>
        <v>63.762589</v>
      </c>
      <c r="O63" s="142">
        <f t="shared" si="6"/>
        <v>65.802137</v>
      </c>
      <c r="P63" s="142">
        <f t="shared" si="6"/>
        <v>62.644465</v>
      </c>
      <c r="Q63" s="142">
        <f t="shared" si="6"/>
        <v>60.658350000000006</v>
      </c>
      <c r="R63" s="142">
        <f t="shared" si="6"/>
        <v>61.863904999999995</v>
      </c>
      <c r="S63" s="143">
        <f t="shared" si="6"/>
        <v>64.85642200000001</v>
      </c>
      <c r="T63" s="144">
        <f t="shared" si="6"/>
        <v>66.06747800000001</v>
      </c>
      <c r="U63" s="142">
        <f t="shared" si="6"/>
        <v>64.01741799999999</v>
      </c>
      <c r="V63" s="142">
        <f t="shared" si="6"/>
        <v>66.125719</v>
      </c>
      <c r="W63" s="142">
        <f t="shared" si="6"/>
        <v>62.639322</v>
      </c>
      <c r="X63" s="142">
        <f t="shared" si="6"/>
        <v>63.822445000000016</v>
      </c>
      <c r="Y63" s="142">
        <f t="shared" si="6"/>
        <v>63.795353000000006</v>
      </c>
      <c r="Z63" s="142">
        <f t="shared" si="6"/>
        <v>65.28635299999999</v>
      </c>
      <c r="AA63" s="142">
        <f t="shared" si="6"/>
        <v>65.586353</v>
      </c>
      <c r="AB63" s="142">
        <f t="shared" si="6"/>
        <v>65.20635300000001</v>
      </c>
      <c r="AC63" s="142">
        <f t="shared" si="6"/>
        <v>65.20635300000001</v>
      </c>
      <c r="AD63" s="142">
        <f>SUM(AD59:AD61)</f>
        <v>65.20635300000001</v>
      </c>
      <c r="AE63" s="142">
        <f>SUM(AE59:AE61)</f>
        <v>65.20635300000001</v>
      </c>
      <c r="AF63" s="142"/>
      <c r="AG63" s="149">
        <f>SUM(B63:AF63)/30</f>
        <v>64.67098536666666</v>
      </c>
      <c r="AH63" s="27"/>
    </row>
    <row r="64" spans="1:34" ht="20.25">
      <c r="A64" s="11"/>
      <c r="B64" s="15"/>
      <c r="C64" s="7"/>
      <c r="D64" s="7"/>
      <c r="E64" s="7"/>
      <c r="F64" s="7"/>
      <c r="G64" s="7"/>
      <c r="H64" s="8"/>
      <c r="I64" s="12"/>
      <c r="J64" s="12"/>
      <c r="K64" s="12"/>
      <c r="L64" s="12"/>
      <c r="M64" s="12"/>
      <c r="N64" s="12"/>
      <c r="O64" s="12"/>
      <c r="P64" s="12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1:33" ht="20.25">
      <c r="A65" s="1" t="s">
        <v>22</v>
      </c>
      <c r="B65" s="9"/>
      <c r="C65" s="9"/>
      <c r="D65" s="9"/>
      <c r="E65" s="9"/>
      <c r="F65" s="9"/>
      <c r="G65" s="9"/>
      <c r="H65" s="9"/>
      <c r="I65" s="23"/>
      <c r="J65" s="23"/>
      <c r="K65" s="23"/>
      <c r="L65" s="23"/>
      <c r="M65" s="23"/>
      <c r="N65" s="23"/>
      <c r="O65" s="23"/>
      <c r="P65" s="23"/>
      <c r="Q65" s="8"/>
      <c r="R65" s="8"/>
      <c r="S65" s="9"/>
      <c r="T65" s="9"/>
      <c r="U65" s="9"/>
      <c r="V65" s="9"/>
      <c r="W65" s="9"/>
      <c r="X65" s="9"/>
      <c r="Y65" s="9"/>
      <c r="Z65" s="23"/>
      <c r="AA65" s="23"/>
      <c r="AB65" s="23"/>
      <c r="AC65" s="23"/>
      <c r="AD65" s="23"/>
      <c r="AE65" s="23"/>
      <c r="AF65" s="23"/>
      <c r="AG65" s="23"/>
    </row>
    <row r="66" spans="1:34" ht="20.25">
      <c r="A66" s="27"/>
      <c r="AH66" s="11"/>
    </row>
    <row r="67" spans="1:34" ht="20.25">
      <c r="A67" s="9"/>
      <c r="B67" s="9"/>
      <c r="C67" s="9"/>
      <c r="D67" s="9"/>
      <c r="E67" s="9"/>
      <c r="F67" s="9"/>
      <c r="G67" s="9"/>
      <c r="H67" s="9"/>
      <c r="I67" s="23"/>
      <c r="J67" s="23"/>
      <c r="K67" s="23"/>
      <c r="L67" s="23"/>
      <c r="M67" s="23"/>
      <c r="N67" s="23"/>
      <c r="O67" s="23"/>
      <c r="P67" s="23"/>
      <c r="Q67" s="8"/>
      <c r="R67" s="8"/>
      <c r="S67" s="9"/>
      <c r="T67" s="9"/>
      <c r="U67" s="9"/>
      <c r="V67" s="9"/>
      <c r="W67" s="9"/>
      <c r="X67" s="9"/>
      <c r="Y67" s="9"/>
      <c r="Z67" s="23"/>
      <c r="AA67" s="23"/>
      <c r="AB67" s="23"/>
      <c r="AC67" s="23"/>
      <c r="AD67" s="23"/>
      <c r="AE67" s="23"/>
      <c r="AF67" s="23"/>
      <c r="AG67" s="23"/>
      <c r="AH67" s="27"/>
    </row>
  </sheetData>
  <mergeCells count="3">
    <mergeCell ref="A1:AH1"/>
    <mergeCell ref="A2:AH2"/>
    <mergeCell ref="A3:AH3"/>
  </mergeCells>
  <printOptions/>
  <pageMargins left="0.75" right="0.6" top="0.74" bottom="0.51" header="0.5" footer="0.5"/>
  <pageSetup horizontalDpi="300" verticalDpi="3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2007-07-13T20:20:50Z</cp:lastPrinted>
  <dcterms:created xsi:type="dcterms:W3CDTF">1999-06-29T22:26:58Z</dcterms:created>
  <dcterms:modified xsi:type="dcterms:W3CDTF">2009-01-26T17:30:16Z</dcterms:modified>
  <cp:category/>
  <cp:version/>
  <cp:contentType/>
  <cp:contentStatus/>
</cp:coreProperties>
</file>